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codeName="Questa_cartella_di_lavoro"/>
  <mc:AlternateContent xmlns:mc="http://schemas.openxmlformats.org/markup-compatibility/2006">
    <mc:Choice Requires="x15">
      <x15ac:absPath xmlns:x15ac="http://schemas.microsoft.com/office/spreadsheetml/2010/11/ac" url="C:\Users\Utente\Desktop\"/>
    </mc:Choice>
  </mc:AlternateContent>
  <xr:revisionPtr revIDLastSave="0" documentId="8_{254EB60D-2BE9-4BC7-B9BC-4FBB1871C1A7}" xr6:coauthVersionLast="47" xr6:coauthVersionMax="47" xr10:uidLastSave="{00000000-0000-0000-0000-000000000000}"/>
  <workbookProtection workbookAlgorithmName="SHA-512" workbookHashValue="TmCofS6kst5bAji9Lehk+39vTKUPVc2zMedvYvUk9C6qjrz6g7Jtt1XcprWoXBztDN+R9LgZ8iznywJ2G/rZGg==" workbookSaltValue="tHaCzncUYAjwKwKqiVy+pA==" workbookSpinCount="100000" lockStructure="1"/>
  <bookViews>
    <workbookView xWindow="28680" yWindow="-120" windowWidth="29040" windowHeight="16440" tabRatio="500" xr2:uid="{00000000-000D-0000-FFFF-FFFF00000000}"/>
  </bookViews>
  <sheets>
    <sheet name="Natale2023" sheetId="1" r:id="rId1"/>
    <sheet name="Bellaveder" sheetId="2" r:id="rId2"/>
    <sheet name="CA' DEI FAGGI" sheetId="3" r:id="rId3"/>
  </sheets>
  <definedNames>
    <definedName name="_xlnm.Print_Area" localSheetId="1">Bellaveder!$A$1:$H$22</definedName>
    <definedName name="_xlnm.Print_Area" localSheetId="2">'CA'' DEI FAGGI'!$A$1:$F$25</definedName>
    <definedName name="_xlnm.Print_Area" localSheetId="0">Natale2023!$A$1:$H$100</definedName>
    <definedName name="_xlnm.Print_Titles" localSheetId="0">Natale2023!$10:$10</definedName>
    <definedName name="Z_C24A96D8_ACC0_4120_A0BF_809CF878EA43__wvu_Cols" localSheetId="0">Natale2023!$F:$F</definedName>
    <definedName name="Z_C24A96D8_ACC0_4120_A0BF_809CF878EA43__wvu_PrintArea" localSheetId="0">Natale2023!$A$1:$H$100</definedName>
  </definedNames>
  <calcPr calcId="191029"/>
</workbook>
</file>

<file path=xl/calcChain.xml><?xml version="1.0" encoding="utf-8"?>
<calcChain xmlns="http://schemas.openxmlformats.org/spreadsheetml/2006/main">
  <c r="D94" i="1" l="1"/>
  <c r="F94" i="1" s="1"/>
  <c r="D15" i="1"/>
  <c r="G15" i="1" s="1"/>
  <c r="G19" i="2"/>
  <c r="G18" i="2"/>
  <c r="E20" i="2"/>
  <c r="C23" i="2" s="1"/>
  <c r="E97" i="1" s="1"/>
  <c r="D78" i="1"/>
  <c r="G78" i="1" s="1"/>
  <c r="G62" i="1"/>
  <c r="F63" i="1"/>
  <c r="F60" i="1"/>
  <c r="G53" i="1"/>
  <c r="D48" i="1"/>
  <c r="G48" i="1" s="1"/>
  <c r="F41" i="1"/>
  <c r="D95" i="1"/>
  <c r="F95" i="1" s="1"/>
  <c r="D93" i="1"/>
  <c r="F93" i="1" s="1"/>
  <c r="D91" i="1"/>
  <c r="F91" i="1" s="1"/>
  <c r="D90" i="1"/>
  <c r="F90" i="1" s="1"/>
  <c r="D79" i="1"/>
  <c r="G79" i="1" s="1"/>
  <c r="D77" i="1"/>
  <c r="G77" i="1" s="1"/>
  <c r="D73" i="1"/>
  <c r="G73" i="1" s="1"/>
  <c r="D72" i="1"/>
  <c r="G72" i="1" s="1"/>
  <c r="D26" i="1"/>
  <c r="F26" i="1" s="1"/>
  <c r="D13" i="1"/>
  <c r="G13" i="1" s="1"/>
  <c r="D69" i="1"/>
  <c r="F69" i="1" s="1"/>
  <c r="D68" i="1"/>
  <c r="F68" i="1" s="1"/>
  <c r="B1" i="2"/>
  <c r="F10" i="3"/>
  <c r="F13" i="3"/>
  <c r="F21" i="3"/>
  <c r="F3" i="3"/>
  <c r="F4" i="3"/>
  <c r="F5" i="3"/>
  <c r="F6" i="3"/>
  <c r="F7" i="3"/>
  <c r="F8" i="3"/>
  <c r="F9" i="3"/>
  <c r="F11" i="3"/>
  <c r="F12" i="3"/>
  <c r="F15" i="3"/>
  <c r="F16" i="3"/>
  <c r="F17" i="3"/>
  <c r="F18" i="3"/>
  <c r="E22" i="3"/>
  <c r="C25" i="3" s="1"/>
  <c r="E99" i="1" s="1"/>
  <c r="B1" i="3"/>
  <c r="G16" i="2"/>
  <c r="G15" i="2"/>
  <c r="G14" i="2"/>
  <c r="G12" i="2"/>
  <c r="G11" i="2"/>
  <c r="G10" i="2"/>
  <c r="G9" i="2"/>
  <c r="G8" i="2"/>
  <c r="G7" i="2"/>
  <c r="G5" i="2"/>
  <c r="G4" i="2"/>
  <c r="G3" i="2"/>
  <c r="D74" i="1"/>
  <c r="G74" i="1" s="1"/>
  <c r="D75" i="1"/>
  <c r="G75" i="1"/>
  <c r="D71" i="1"/>
  <c r="G71" i="1" s="1"/>
  <c r="D67" i="1"/>
  <c r="F67" i="1" s="1"/>
  <c r="D66" i="1"/>
  <c r="F66" i="1" s="1"/>
  <c r="D65" i="1"/>
  <c r="F65" i="1" s="1"/>
  <c r="G57" i="1"/>
  <c r="F30" i="1"/>
  <c r="G29" i="1"/>
  <c r="G51" i="1"/>
  <c r="D27" i="1"/>
  <c r="F27" i="1" s="1"/>
  <c r="D28" i="1"/>
  <c r="G28" i="1" s="1"/>
  <c r="D11" i="1"/>
  <c r="F11" i="1" s="1"/>
  <c r="D16" i="1"/>
  <c r="G16" i="1" s="1"/>
  <c r="D18" i="1"/>
  <c r="F18" i="1" s="1"/>
  <c r="D20" i="1"/>
  <c r="F20" i="1" s="1"/>
  <c r="D21" i="1"/>
  <c r="F21" i="1" s="1"/>
  <c r="D23" i="1"/>
  <c r="F23" i="1" s="1"/>
  <c r="D24" i="1"/>
  <c r="F24" i="1" s="1"/>
  <c r="D32" i="1"/>
  <c r="F32" i="1" s="1"/>
  <c r="D33" i="1"/>
  <c r="F33" i="1" s="1"/>
  <c r="D34" i="1"/>
  <c r="F34" i="1" s="1"/>
  <c r="D36" i="1"/>
  <c r="G36" i="1" s="1"/>
  <c r="D37" i="1"/>
  <c r="G37" i="1" s="1"/>
  <c r="D38" i="1"/>
  <c r="G38" i="1" s="1"/>
  <c r="D39" i="1"/>
  <c r="G39" i="1" s="1"/>
  <c r="D42" i="1"/>
  <c r="F42" i="1" s="1"/>
  <c r="D43" i="1"/>
  <c r="F43" i="1" s="1"/>
  <c r="D44" i="1"/>
  <c r="F44" i="1" s="1"/>
  <c r="D46" i="1"/>
  <c r="G46" i="1" s="1"/>
  <c r="D47" i="1"/>
  <c r="G47" i="1" s="1"/>
  <c r="D49" i="1"/>
  <c r="G49" i="1" s="1"/>
  <c r="G54" i="1"/>
  <c r="G55" i="1"/>
  <c r="G56" i="1"/>
  <c r="G58" i="1"/>
  <c r="D81" i="1"/>
  <c r="F81" i="1" s="1"/>
  <c r="D82" i="1"/>
  <c r="F82" i="1" s="1"/>
  <c r="D84" i="1"/>
  <c r="F84" i="1" s="1"/>
  <c r="D85" i="1"/>
  <c r="F85" i="1" s="1"/>
  <c r="D87" i="1"/>
  <c r="F87" i="1" s="1"/>
  <c r="D88" i="1"/>
  <c r="F88" i="1" s="1"/>
  <c r="G20" i="2" l="1"/>
  <c r="F97" i="1" s="1"/>
  <c r="D22" i="2"/>
  <c r="D25" i="3"/>
  <c r="F22" i="3"/>
  <c r="F99" i="1" s="1"/>
  <c r="F100" i="1" l="1"/>
  <c r="H4" i="1" s="1"/>
</calcChain>
</file>

<file path=xl/sharedStrings.xml><?xml version="1.0" encoding="utf-8"?>
<sst xmlns="http://schemas.openxmlformats.org/spreadsheetml/2006/main" count="258" uniqueCount="224">
  <si>
    <t>Codice Socio</t>
  </si>
  <si>
    <t>Indirizzo Mail Obbligatorio</t>
  </si>
  <si>
    <r>
      <rPr>
        <b/>
        <sz val="14"/>
        <rFont val="Arial"/>
        <family val="2"/>
      </rPr>
      <t xml:space="preserve">Totale Ordine </t>
    </r>
    <r>
      <rPr>
        <b/>
        <sz val="14"/>
        <color indexed="10"/>
        <rFont val="Arial"/>
        <family val="2"/>
      </rPr>
      <t>provvisorio</t>
    </r>
    <r>
      <rPr>
        <b/>
        <sz val="14"/>
        <rFont val="Arial"/>
        <family val="2"/>
      </rPr>
      <t xml:space="preserve"> €</t>
    </r>
  </si>
  <si>
    <t xml:space="preserve">Luogo di consegna:   </t>
  </si>
  <si>
    <t>CASTELFRANCO</t>
  </si>
  <si>
    <t>UDINE</t>
  </si>
  <si>
    <t>VICENZA</t>
  </si>
  <si>
    <t>Crociare con una X dove si desidera il ritiro dei prodotti:</t>
  </si>
  <si>
    <t>Codice Prodotto</t>
  </si>
  <si>
    <t>Costo unitario e/oKg.</t>
  </si>
  <si>
    <t xml:space="preserve">Totale per confezione e/o/Kg </t>
  </si>
  <si>
    <t>Numero pezzi</t>
  </si>
  <si>
    <t xml:space="preserve">Totale </t>
  </si>
  <si>
    <t>A01</t>
  </si>
  <si>
    <r>
      <rPr>
        <b/>
        <sz val="14"/>
        <rFont val="Arial"/>
        <family val="2"/>
      </rPr>
      <t>Riseria Carnevale :</t>
    </r>
    <r>
      <rPr>
        <sz val="12"/>
        <rFont val="Arial"/>
        <family val="2"/>
      </rPr>
      <t>Sacchetto da Kg.2,5 Carnaroli</t>
    </r>
  </si>
  <si>
    <t>A02</t>
  </si>
  <si>
    <t>Gusti Semplici : Succo di Melograno Campiglia dei Berici</t>
  </si>
  <si>
    <t>Bottiglia da 500 ml. di succo puro al 100%</t>
  </si>
  <si>
    <t>Puglia - Olio "Macchia del Barone"</t>
  </si>
  <si>
    <t xml:space="preserve">Lattina olio extraverigne da 5 litri </t>
  </si>
  <si>
    <t>Cartone 6 bottiglie olio di oliva extra vergine da 1 litro</t>
  </si>
  <si>
    <t>Sicilia - Olio Extravergine Biologico Baglio Ingardia Paceco(TP)</t>
  </si>
  <si>
    <t>Sicilia - Az. Agricola  Bio  S. Tamburello Poggioreale (TP)</t>
  </si>
  <si>
    <t>MandorlatoSpeciale Cologna Veneta "Bisognin Andrea"</t>
  </si>
  <si>
    <t>Sicilia - Pasticceria Fiasconaro</t>
  </si>
  <si>
    <t>A19</t>
  </si>
  <si>
    <t>A20</t>
  </si>
  <si>
    <t>A21</t>
  </si>
  <si>
    <t>A22</t>
  </si>
  <si>
    <t>Macelleria PETRUCCI Arquata del Tronto</t>
  </si>
  <si>
    <t>A24</t>
  </si>
  <si>
    <t>A25</t>
  </si>
  <si>
    <t>Az. Agricola Bellaveder - Faedo Trento</t>
  </si>
  <si>
    <t>A26</t>
  </si>
  <si>
    <t>A27</t>
  </si>
  <si>
    <t>A28</t>
  </si>
  <si>
    <t>A29</t>
  </si>
  <si>
    <t>Az. Agricola Marsura Natale Guia Valdobbiadene</t>
  </si>
  <si>
    <t>A32</t>
  </si>
  <si>
    <t>A33</t>
  </si>
  <si>
    <t>MIX Le Casotte: 3Extra Dry Le Casotte + 3 Brut Le Casotte</t>
  </si>
  <si>
    <t>A34</t>
  </si>
  <si>
    <t>A35</t>
  </si>
  <si>
    <t>Tenuta Ambrosini - Franciacorta</t>
  </si>
  <si>
    <t>A36</t>
  </si>
  <si>
    <t>Conf. 3 bottiglie Bollicine :Franciacorta Brut Docg</t>
  </si>
  <si>
    <t>A37</t>
  </si>
  <si>
    <t>A38</t>
  </si>
  <si>
    <t>A39</t>
  </si>
  <si>
    <t>A40</t>
  </si>
  <si>
    <t>A41</t>
  </si>
  <si>
    <t>Tot.Generale del Modello RIPORTATO IN ALTO AUTOMATICAMENTE</t>
  </si>
  <si>
    <r>
      <t>Parmigiano Reggiano :Borgotaro  1kg</t>
    </r>
    <r>
      <rPr>
        <b/>
        <sz val="10"/>
        <rFont val="Arial"/>
        <family val="2"/>
      </rPr>
      <t xml:space="preserve"> (circa)</t>
    </r>
    <r>
      <rPr>
        <b/>
        <sz val="14"/>
        <rFont val="Arial"/>
        <family val="2"/>
      </rPr>
      <t xml:space="preserve"> 24 mesi</t>
    </r>
  </si>
  <si>
    <t>Baci torroncini Borrillo gr. 300</t>
  </si>
  <si>
    <t xml:space="preserve">Dolciaria Borrillo </t>
  </si>
  <si>
    <t xml:space="preserve">Baci all'Arancia </t>
  </si>
  <si>
    <t>Morbidi al Gianduia</t>
  </si>
  <si>
    <t>Morbidi al Pistacchio</t>
  </si>
  <si>
    <t>Mandorle da 1 kg.</t>
  </si>
  <si>
    <t>Crema al Pistacchio gr.180</t>
  </si>
  <si>
    <t>Salsiccette Secche Cinghiale:10 salsiccette sottovuoto  400/500 gr. 17,00€ kg.</t>
  </si>
  <si>
    <t>A30</t>
  </si>
  <si>
    <t>A31</t>
  </si>
  <si>
    <t>A42</t>
  </si>
  <si>
    <t>A43</t>
  </si>
  <si>
    <t>A44</t>
  </si>
  <si>
    <t>A45</t>
  </si>
  <si>
    <t>A46</t>
  </si>
  <si>
    <t>A49</t>
  </si>
  <si>
    <t>A50</t>
  </si>
  <si>
    <t>A51</t>
  </si>
  <si>
    <t>A47</t>
  </si>
  <si>
    <t>A48</t>
  </si>
  <si>
    <t>A52</t>
  </si>
  <si>
    <t>"Tenuta Fuori Regno" olio Evo Biologico integrale non filtrato</t>
  </si>
  <si>
    <t>Marmellata di Fragole</t>
  </si>
  <si>
    <t>Marmellata di Albicocche della Val Venosta</t>
  </si>
  <si>
    <t>Venosta 1760 : Marmellate dall'Alto Adige da 350 gr.</t>
  </si>
  <si>
    <t>Salsiccette Secche di Maiale:10 salsiccette sottovuoto  300/400 gr. 15,50€  Kg.</t>
  </si>
  <si>
    <t>Cell.</t>
  </si>
  <si>
    <r>
      <rPr>
        <sz val="10"/>
        <color indexed="63"/>
        <rFont val="Arial"/>
        <family val="2"/>
      </rPr>
      <t>SELEZIONE limited Edition for ARAI </t>
    </r>
  </si>
  <si>
    <t>COGNOME NOME</t>
  </si>
  <si>
    <t>Sacchetto da 2 Kg Carnaroli Extra</t>
  </si>
  <si>
    <t>Pere e Ciccolato</t>
  </si>
  <si>
    <t>A23</t>
  </si>
  <si>
    <t>Campisi Conserve: Sapori del Mare e della Terra siciliana</t>
  </si>
  <si>
    <t xml:space="preserve">Bottarga di Muggine a tranci di 90 gr. Circa </t>
  </si>
  <si>
    <t>Bosco del Fracasso Fattoria Biologica</t>
  </si>
  <si>
    <t>Conf. 3 bottiglie Franciacorta : 1 Saten + 1 Brut + 1 Dosaggio zero</t>
  </si>
  <si>
    <t xml:space="preserve">ORDINE </t>
  </si>
  <si>
    <t>Prezzo per Bottiglia</t>
  </si>
  <si>
    <t>INDICARE n°  BOTT. Per tipo di vino</t>
  </si>
  <si>
    <t>Totale per tipologia di vino</t>
  </si>
  <si>
    <t>FRIULANO</t>
  </si>
  <si>
    <t>PINOT GRIGIO</t>
  </si>
  <si>
    <t xml:space="preserve">SAUVIGNON </t>
  </si>
  <si>
    <t xml:space="preserve">RIBOLLA GIALLA </t>
  </si>
  <si>
    <t xml:space="preserve">CABERNET </t>
  </si>
  <si>
    <t xml:space="preserve">MERLOT </t>
  </si>
  <si>
    <t xml:space="preserve">REFOSCO DAL PEDUNCOLO ROSSO </t>
  </si>
  <si>
    <t>ROSATO (uvaggio SCHIOPETTINO )</t>
  </si>
  <si>
    <t xml:space="preserve">REFOSCO DI FAEDIS  </t>
  </si>
  <si>
    <t>TRE FRADIS NERI (refosco+merlot+schiopettino)</t>
  </si>
  <si>
    <t>TRE FRADIS BLANC (sauvignon+chardonnay+friulano)</t>
  </si>
  <si>
    <t>VERDUZZO FIULANO</t>
  </si>
  <si>
    <t xml:space="preserve">MOSCATO GIALLO </t>
  </si>
  <si>
    <t>CHEL DI UNE VOLTE (uvaggio Friulano )</t>
  </si>
  <si>
    <t>SPIRITO DEL BOSCO (uvaggio Schiopettino )</t>
  </si>
  <si>
    <t>VINI DOLCI</t>
  </si>
  <si>
    <t>RIBOLLA GIALLA BRUT</t>
  </si>
  <si>
    <t>SPUMANTE</t>
  </si>
  <si>
    <t xml:space="preserve"> CA' DEI FAGGI - PERABO' Faedis</t>
  </si>
  <si>
    <t>A53</t>
  </si>
  <si>
    <t>CANTINA BELLAVEDER</t>
  </si>
  <si>
    <t>Confezioni</t>
  </si>
  <si>
    <t>CANTINA CA' DEI FAGGI</t>
  </si>
  <si>
    <t>COMPILARE FOGLIO BELLAVEDER</t>
  </si>
  <si>
    <t>COMPILARE FOGLIO CA' DEI FAGGI</t>
  </si>
  <si>
    <t>Numero Confezioni da 6 bottiglie</t>
  </si>
  <si>
    <t>Numero Confezioni da 6 Bottiglie</t>
  </si>
  <si>
    <t>A54</t>
  </si>
  <si>
    <t>Sacchetto da 1 Kg Vialone Nano</t>
  </si>
  <si>
    <t xml:space="preserve">Riseria Nardotto Grumolo derlle Abb. (VI): </t>
  </si>
  <si>
    <t xml:space="preserve">Riseria Fortina: </t>
  </si>
  <si>
    <t xml:space="preserve">Marmellata di Fragole &amp; Lampone </t>
  </si>
  <si>
    <t xml:space="preserve">Pecorino Semi stagionato 14 mesi in grotta :trancio da 500gr. </t>
  </si>
  <si>
    <t>Confettura Extra di Fichi vasetto 230 gr</t>
  </si>
  <si>
    <t>Confettura Extra di Arance vasetto 230 gr</t>
  </si>
  <si>
    <t>Balsamico 18 anni  100ml</t>
  </si>
  <si>
    <t>Balsamico 25 anni  100ml</t>
  </si>
  <si>
    <t>Az. Agricola Albino Piona Custoza (Vr)</t>
  </si>
  <si>
    <t>Bardolino DOC 2021  conf. 6 bott.</t>
  </si>
  <si>
    <t>Millesimato De Vina Conf. 6 bott.</t>
  </si>
  <si>
    <t>Azienda Agricola REBULI FRANCO</t>
  </si>
  <si>
    <t>Prosecco Superiore DOCG Brut conf 6 bottiglie</t>
  </si>
  <si>
    <t>Extra Dry "La Riveta"</t>
  </si>
  <si>
    <t>Azienda Vigna Roda (Colli Euganei) Vò (Pd)</t>
  </si>
  <si>
    <t>Conti di Prampero (Colli Orientali Friuli)</t>
  </si>
  <si>
    <t>COMPILARE SOLO LE CELLE GIALLE</t>
  </si>
  <si>
    <t>B</t>
  </si>
  <si>
    <t>R</t>
  </si>
  <si>
    <t xml:space="preserve">                            </t>
  </si>
  <si>
    <t xml:space="preserve">                                </t>
  </si>
  <si>
    <t xml:space="preserve"> </t>
  </si>
  <si>
    <t>B=Bianco R=Rosso</t>
  </si>
  <si>
    <r>
      <t>IMPORTANTE:</t>
    </r>
    <r>
      <rPr>
        <b/>
        <sz val="11"/>
        <color indexed="8"/>
        <rFont val="Times New Roman"/>
        <family val="1"/>
      </rPr>
      <t xml:space="preserve"> L’IMPORTO TOTALE </t>
    </r>
    <r>
      <rPr>
        <b/>
        <sz val="11"/>
        <color indexed="10"/>
        <rFont val="Times New Roman"/>
        <family val="1"/>
      </rPr>
      <t>RICALCOLATO</t>
    </r>
    <r>
      <rPr>
        <b/>
        <sz val="11"/>
        <color indexed="8"/>
        <rFont val="Times New Roman"/>
        <family val="1"/>
      </rPr>
      <t xml:space="preserve"> A REGOLAMENTO DELLA PRENOTAZIONE VI SARA’ COMUNICATO AL VOSTRO INDIRIZZO MAIL NELLA PRIMA DECADE DI DICEMBRE E PRIMA DELLA CONSEGNA DEI PRODOTTI IN QUANTO SAREMO COSTRETTI AD APPLICARE UNA PERCENTUALE ANCORA DA DEFINIRE SUL TOTALE DELL’ORDINE A COPERTURA DELLE SPESE DI DEPOSITO E LOGISTICA DELLE MERCI. </t>
    </r>
  </si>
  <si>
    <r>
      <t xml:space="preserve">Descrizione Prodotto -                            </t>
    </r>
    <r>
      <rPr>
        <b/>
        <sz val="18"/>
        <color indexed="10"/>
        <rFont val="Times New Roman"/>
        <family val="1"/>
      </rPr>
      <t>Attenzione</t>
    </r>
    <r>
      <rPr>
        <b/>
        <sz val="18"/>
        <rFont val="Times New Roman"/>
        <family val="1"/>
      </rPr>
      <t xml:space="preserve"> :</t>
    </r>
    <r>
      <rPr>
        <b/>
        <sz val="18"/>
        <color indexed="10"/>
        <rFont val="Times New Roman"/>
        <family val="1"/>
      </rPr>
      <t xml:space="preserve"> in rosso le nuove proposte</t>
    </r>
  </si>
  <si>
    <t>A03</t>
  </si>
  <si>
    <t>A04</t>
  </si>
  <si>
    <t>A05</t>
  </si>
  <si>
    <t>A06</t>
  </si>
  <si>
    <t>A07</t>
  </si>
  <si>
    <t>A08</t>
  </si>
  <si>
    <t>A09</t>
  </si>
  <si>
    <t>A11</t>
  </si>
  <si>
    <t>A12</t>
  </si>
  <si>
    <t>A13</t>
  </si>
  <si>
    <t>A14</t>
  </si>
  <si>
    <t>A15</t>
  </si>
  <si>
    <t>A16</t>
  </si>
  <si>
    <t>A17</t>
  </si>
  <si>
    <t>A18</t>
  </si>
  <si>
    <t>A55</t>
  </si>
  <si>
    <t>A56</t>
  </si>
  <si>
    <t>A57</t>
  </si>
  <si>
    <t>A58</t>
  </si>
  <si>
    <t>A59</t>
  </si>
  <si>
    <t>A60</t>
  </si>
  <si>
    <t>A61</t>
  </si>
  <si>
    <t>A62</t>
  </si>
  <si>
    <t>A63</t>
  </si>
  <si>
    <t xml:space="preserve"> Riferimenti per le Aree di Treviso ed Udine: Sig. Turri (TV) Cell. 3356494521 - Miani (UD) cell.3406225250</t>
  </si>
  <si>
    <r>
      <t xml:space="preserve">                                          </t>
    </r>
    <r>
      <rPr>
        <b/>
        <sz val="20"/>
        <color indexed="10"/>
        <rFont val="Times New Roman"/>
        <family val="1"/>
      </rPr>
      <t xml:space="preserve">    </t>
    </r>
    <r>
      <rPr>
        <b/>
        <sz val="26"/>
        <color indexed="10"/>
        <rFont val="Times New Roman"/>
        <family val="1"/>
      </rPr>
      <t xml:space="preserve">               NATALE 2023 </t>
    </r>
    <r>
      <rPr>
        <b/>
        <sz val="22"/>
        <color indexed="10"/>
        <rFont val="Times New Roman"/>
        <family val="1"/>
      </rPr>
      <t xml:space="preserve"> </t>
    </r>
    <r>
      <rPr>
        <b/>
        <sz val="16"/>
        <color indexed="10"/>
        <rFont val="Times New Roman"/>
        <family val="1"/>
      </rPr>
      <t xml:space="preserve">                                    </t>
    </r>
    <r>
      <rPr>
        <b/>
        <sz val="14"/>
        <color indexed="10"/>
        <rFont val="Times New Roman"/>
        <family val="1"/>
      </rPr>
      <t xml:space="preserve"> ORDINE MINIMO 30€</t>
    </r>
  </si>
  <si>
    <r>
      <rPr>
        <b/>
        <u/>
        <sz val="14"/>
        <color indexed="10"/>
        <rFont val="Times New Roman"/>
        <family val="1"/>
      </rPr>
      <t>IMPORTANTE PRIMA DELLA COMPILAZIONE:</t>
    </r>
    <r>
      <rPr>
        <b/>
        <sz val="14"/>
        <rFont val="Times New Roman"/>
        <family val="1"/>
      </rPr>
      <t xml:space="preserve">1. Collegarsi al sito </t>
    </r>
    <r>
      <rPr>
        <b/>
        <u/>
        <sz val="14"/>
        <color indexed="56"/>
        <rFont val="Times New Roman"/>
        <family val="1"/>
      </rPr>
      <t xml:space="preserve">www.assrai.it </t>
    </r>
    <r>
      <rPr>
        <b/>
        <sz val="14"/>
        <rFont val="Times New Roman"/>
        <family val="1"/>
      </rPr>
      <t xml:space="preserve">2. Cliccare dalla home page “Offerte Natale 2023” 4. Effettuare </t>
    </r>
    <r>
      <rPr>
        <b/>
        <sz val="14"/>
        <color indexed="10"/>
        <rFont val="Times New Roman"/>
        <family val="1"/>
      </rPr>
      <t xml:space="preserve">l’iscrizione all’iniziativa sul sito ARAI </t>
    </r>
    <r>
      <rPr>
        <b/>
        <sz val="14"/>
        <rFont val="Times New Roman"/>
        <family val="1"/>
      </rPr>
      <t>( per avere la sicurezza che l’ordine venga confermato) Compilazione in modo elettronico del Modello/ordine (</t>
    </r>
    <r>
      <rPr>
        <b/>
        <u/>
        <sz val="14"/>
        <color indexed="30"/>
        <rFont val="Times New Roman"/>
        <family val="1"/>
      </rPr>
      <t>Ordini_natale_2023)</t>
    </r>
    <r>
      <rPr>
        <b/>
        <sz val="14"/>
        <rFont val="Times New Roman"/>
        <family val="1"/>
      </rPr>
      <t xml:space="preserve">  </t>
    </r>
    <r>
      <rPr>
        <sz val="14"/>
        <rFont val="Times New Roman"/>
        <family val="1"/>
      </rPr>
      <t xml:space="preserve">: Compila le celle gialle in testa con l'inserimento dei tuoi dati e poi inserisci nelle celle colorate in giallo il N° pezzi , automaticamente avrai il totale, salva il file c/o il tuo Pc cambiando il nome, invia lo stesso file a </t>
    </r>
    <r>
      <rPr>
        <b/>
        <sz val="14"/>
        <color indexed="10"/>
        <rFont val="Times New Roman"/>
        <family val="1"/>
      </rPr>
      <t xml:space="preserve">2023Natale@gmail.com- Non vengono accettati fogli in formato Pdf o diversi da excel e restituiti al mittente per il reinvio in formato excel  - Grazie - </t>
    </r>
    <r>
      <rPr>
        <b/>
        <sz val="14"/>
        <rFont val="Times New Roman"/>
        <family val="1"/>
      </rPr>
      <t xml:space="preserve">Per la compilazione manuale dell'ordine: </t>
    </r>
    <r>
      <rPr>
        <sz val="14"/>
        <rFont val="Times New Roman"/>
        <family val="1"/>
      </rPr>
      <t xml:space="preserve">Compila a mano le celle in giallo e spedisci il Modello ad ARAI. </t>
    </r>
  </si>
  <si>
    <t>Montenero per i 70 anni di Fiasconaro</t>
  </si>
  <si>
    <t>Marmellata di Mirtillo Rosso&amp;Pere Pala</t>
  </si>
  <si>
    <t>Rinati Pasticceria</t>
  </si>
  <si>
    <t>Brigidini confezione da 300 gr.</t>
  </si>
  <si>
    <t>Salame nostrano Umbro gr. 400 a 18,50€ al kg</t>
  </si>
  <si>
    <t>Trancio di Guanciale 800/900 gr. 14,50€ al kg.</t>
  </si>
  <si>
    <t>Lenticchie IGP di Castelluccio confezione da 500gr.</t>
  </si>
  <si>
    <t>Prosciuttificio MORGANTE San Daniele</t>
  </si>
  <si>
    <t>Trancio prosciutto di peso di circa 1,5kg -al Kg. 20,25 €</t>
  </si>
  <si>
    <t>MASO GRUBER OF - Ultimo (comune Malles)</t>
  </si>
  <si>
    <t>Trancio SPECK di peso tra 1 e1,3kg -al Kg. 17 €</t>
  </si>
  <si>
    <t xml:space="preserve">Confezione 2 SALSICCE circa 300gr. </t>
  </si>
  <si>
    <t>Composte per i Formaggi: conf. di 4 vasetti  da 40gr cad.</t>
  </si>
  <si>
    <t>Custoza DOC 2022 3 Bott. + Chiaretto 3 Bott.</t>
  </si>
  <si>
    <t xml:space="preserve">Azobè Riserva 2017 3 bott. </t>
  </si>
  <si>
    <t>AROMA 2.0  Veneto IGP Bianco da uve Moscato Bianco</t>
  </si>
  <si>
    <t>Rebégolo Colli EuganeiDoc SERPRINO Frizzante</t>
  </si>
  <si>
    <t xml:space="preserve">Mix Bianchi:3 bottiglie di Bianco Ravistag 2022 Dop FCO + 3 bottiglie di Riesling 2022 Dop Fco </t>
  </si>
  <si>
    <t>Mix Rossi:2 bottiglie di Schioppettino 2021 Dop Fco + 2 bottiglie di Refosco p.r. 2020 Dop Fco + 2 bottiglie Cabernet 2019 Dop Fco</t>
  </si>
  <si>
    <t>Trentodoc Brut Nature Riserva 19</t>
  </si>
  <si>
    <t>bott da 0,75 l</t>
  </si>
  <si>
    <t>Trentodoc Brut Riserva 2019</t>
  </si>
  <si>
    <t>Trentodoc Brut Nature Rosè Riserva 18</t>
  </si>
  <si>
    <t xml:space="preserve">Trentino Chardonnay 22 </t>
  </si>
  <si>
    <t>Trentino Müller-Thurgau San Lorenz 22</t>
  </si>
  <si>
    <t>Trentino Gewürztraminer 22</t>
  </si>
  <si>
    <t>Sauvignon Faedi igt 22</t>
  </si>
  <si>
    <t>Trentino Riesling Faedi 22</t>
  </si>
  <si>
    <t>Dolomiti Bianco Faedi igt 21</t>
  </si>
  <si>
    <t>Teroldego Mas Picol igt 22</t>
  </si>
  <si>
    <t>Trentino Lagrein Dunkel 21</t>
  </si>
  <si>
    <t>Trentino Lagrein D. Mansum 19</t>
  </si>
  <si>
    <t>Pinot Nero San Lorenz igt 22</t>
  </si>
  <si>
    <t>Trentino Pinot Nero Faedi Riserva 21</t>
  </si>
  <si>
    <t>Bag in Box da 5 litri Extravergine Biologico</t>
  </si>
  <si>
    <t>Patè di Ricciola  210 gr.</t>
  </si>
  <si>
    <t>Buzzonaglia di Tonno 220 gr,</t>
  </si>
  <si>
    <t>Pesto di Tonno, Capperi e Peperoncino 190 gr.</t>
  </si>
  <si>
    <t>Colatura di Alici 190 gr.</t>
  </si>
  <si>
    <r>
      <t xml:space="preserve">Grana Padano CREMONA </t>
    </r>
    <r>
      <rPr>
        <b/>
        <sz val="12"/>
        <rFont val="Arial"/>
        <family val="2"/>
      </rPr>
      <t xml:space="preserve">Ossato </t>
    </r>
    <r>
      <rPr>
        <b/>
        <sz val="14"/>
        <rFont val="Arial"/>
        <family val="2"/>
      </rPr>
      <t xml:space="preserve"> 1kg</t>
    </r>
    <r>
      <rPr>
        <b/>
        <sz val="10"/>
        <rFont val="Arial"/>
        <family val="2"/>
      </rPr>
      <t xml:space="preserve"> (circa)</t>
    </r>
    <r>
      <rPr>
        <b/>
        <sz val="14"/>
        <rFont val="Arial"/>
        <family val="2"/>
      </rPr>
      <t xml:space="preserve"> </t>
    </r>
  </si>
  <si>
    <t>MALGA TRENTINO Ossato 700/800gr.</t>
  </si>
  <si>
    <t>Asiago STRAVECCHIO Ossato 700/800gr,</t>
  </si>
  <si>
    <t>Torta Mandorlato di Gr. 260</t>
  </si>
  <si>
    <t>Sacchetto Mandorlato dorato tocchetti da gr.260 (pezzetti di mandorlato)</t>
  </si>
  <si>
    <t>Sacchetto Nocciolato dorato tocchetti  da gr. 260 (mandorlato alle nocciole)</t>
  </si>
  <si>
    <t>Sacchetto di Farina di Riso Fine 1/2 kg.</t>
  </si>
  <si>
    <t>A10</t>
  </si>
  <si>
    <t>A64</t>
  </si>
  <si>
    <t>Ribolla Gialla Spumante :Astuccio da 3 Bott.</t>
  </si>
  <si>
    <t>A43A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</si>
</sst>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_-;\-* #,##0_-;_-* \-_-;_-@_-"/>
    <numFmt numFmtId="165" formatCode="_-* #,##0.00_-;\-* #,##0.00_-;_-* \-??_-;_-@_-"/>
    <numFmt numFmtId="166" formatCode="0.000"/>
    <numFmt numFmtId="167" formatCode="_-* #,##0.00\ _€_-;\-* #,##0.00\ _€_-;_-* &quot;-&quot;??\ _€_-;_-@_-"/>
  </numFmts>
  <fonts count="60" x14ac:knownFonts="1">
    <font>
      <sz val="11"/>
      <color indexed="8"/>
      <name val="Calibri"/>
      <family val="2"/>
    </font>
    <font>
      <b/>
      <sz val="16"/>
      <name val="Times New Roman"/>
      <family val="1"/>
    </font>
    <font>
      <b/>
      <sz val="14"/>
      <name val="Times New Roman"/>
      <family val="1"/>
    </font>
    <font>
      <b/>
      <sz val="14"/>
      <color indexed="10"/>
      <name val="Times New Roman"/>
      <family val="1"/>
    </font>
    <font>
      <b/>
      <sz val="14"/>
      <name val="Arial"/>
      <family val="2"/>
    </font>
    <font>
      <b/>
      <sz val="14"/>
      <color indexed="10"/>
      <name val="Arial"/>
      <family val="2"/>
    </font>
    <font>
      <b/>
      <sz val="12"/>
      <name val="Times New Roman"/>
      <family val="1"/>
    </font>
    <font>
      <b/>
      <sz val="16"/>
      <name val="Arial"/>
      <family val="2"/>
    </font>
    <font>
      <sz val="14"/>
      <name val="Times New Roman"/>
      <family val="1"/>
    </font>
    <font>
      <b/>
      <sz val="11"/>
      <color indexed="10"/>
      <name val="Times New Roman"/>
      <family val="1"/>
    </font>
    <font>
      <b/>
      <sz val="11"/>
      <color indexed="8"/>
      <name val="Times New Roman"/>
      <family val="1"/>
    </font>
    <font>
      <sz val="10"/>
      <color indexed="8"/>
      <name val="Calibri"/>
      <family val="2"/>
    </font>
    <font>
      <b/>
      <sz val="10"/>
      <color indexed="10"/>
      <name val="Times New Roman"/>
      <family val="1"/>
    </font>
    <font>
      <b/>
      <sz val="11"/>
      <name val="Times New Roman"/>
      <family val="1"/>
    </font>
    <font>
      <b/>
      <sz val="10"/>
      <name val="Arial"/>
      <family val="2"/>
    </font>
    <font>
      <b/>
      <sz val="10"/>
      <name val="Times New Roman"/>
      <family val="1"/>
    </font>
    <font>
      <sz val="10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0"/>
      <color indexed="8"/>
      <name val="Arial"/>
      <family val="2"/>
    </font>
    <font>
      <b/>
      <sz val="12"/>
      <name val="Arial"/>
      <family val="2"/>
    </font>
    <font>
      <sz val="11"/>
      <color indexed="8"/>
      <name val="Arial"/>
      <family val="2"/>
    </font>
    <font>
      <b/>
      <sz val="12"/>
      <color indexed="10"/>
      <name val="Calibri"/>
      <family val="2"/>
    </font>
    <font>
      <sz val="11"/>
      <color indexed="8"/>
      <name val="Calibri"/>
      <family val="2"/>
    </font>
    <font>
      <b/>
      <u/>
      <sz val="14"/>
      <color indexed="56"/>
      <name val="Times New Roman"/>
      <family val="1"/>
    </font>
    <font>
      <b/>
      <sz val="16"/>
      <color indexed="10"/>
      <name val="Times New Roman"/>
      <family val="1"/>
    </font>
    <font>
      <b/>
      <sz val="20"/>
      <color indexed="10"/>
      <name val="Times New Roman"/>
      <family val="1"/>
    </font>
    <font>
      <b/>
      <sz val="22"/>
      <color indexed="10"/>
      <name val="Times New Roman"/>
      <family val="1"/>
    </font>
    <font>
      <b/>
      <u/>
      <sz val="14"/>
      <color indexed="10"/>
      <name val="Times New Roman"/>
      <family val="1"/>
    </font>
    <font>
      <b/>
      <sz val="26"/>
      <color indexed="10"/>
      <name val="Times New Roman"/>
      <family val="1"/>
    </font>
    <font>
      <sz val="8"/>
      <name val="Calibri"/>
      <family val="2"/>
    </font>
    <font>
      <b/>
      <u/>
      <sz val="14"/>
      <color indexed="30"/>
      <name val="Times New Roman"/>
      <family val="1"/>
    </font>
    <font>
      <sz val="10"/>
      <color indexed="63"/>
      <name val="Arial"/>
      <family val="2"/>
    </font>
    <font>
      <sz val="12"/>
      <color indexed="8"/>
      <name val="Calibri"/>
      <family val="2"/>
    </font>
    <font>
      <b/>
      <sz val="18"/>
      <color indexed="8"/>
      <name val="Arial"/>
      <family val="2"/>
    </font>
    <font>
      <b/>
      <u/>
      <sz val="20"/>
      <color indexed="10"/>
      <name val="Arial"/>
      <family val="2"/>
    </font>
    <font>
      <b/>
      <sz val="18"/>
      <name val="Arial"/>
      <family val="2"/>
    </font>
    <font>
      <sz val="14"/>
      <color indexed="8"/>
      <name val="Arial"/>
      <family val="2"/>
    </font>
    <font>
      <b/>
      <sz val="11"/>
      <color indexed="8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b/>
      <sz val="14"/>
      <color indexed="8"/>
      <name val="Calibri"/>
      <family val="2"/>
    </font>
    <font>
      <sz val="10"/>
      <color indexed="8"/>
      <name val="Times New Roman"/>
      <family val="1"/>
    </font>
    <font>
      <b/>
      <sz val="11"/>
      <color indexed="8"/>
      <name val="Calibri"/>
      <family val="2"/>
    </font>
    <font>
      <b/>
      <sz val="13"/>
      <name val="Arial"/>
      <family val="2"/>
    </font>
    <font>
      <b/>
      <sz val="12"/>
      <color indexed="8"/>
      <name val="Calibri"/>
      <family val="2"/>
    </font>
    <font>
      <b/>
      <sz val="18"/>
      <color indexed="10"/>
      <name val="Times New Roman"/>
      <family val="1"/>
    </font>
    <font>
      <b/>
      <sz val="18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1"/>
      <color theme="1"/>
      <name val="Arial"/>
      <family val="2"/>
    </font>
    <font>
      <sz val="10"/>
      <color rgb="FF201F1E"/>
      <name val="Arial"/>
      <family val="2"/>
    </font>
    <font>
      <b/>
      <sz val="11"/>
      <color rgb="FFFF0000"/>
      <name val="Calibri"/>
      <family val="2"/>
    </font>
    <font>
      <b/>
      <sz val="14"/>
      <color rgb="FFFF0000"/>
      <name val="Calibri"/>
      <family val="2"/>
    </font>
    <font>
      <b/>
      <sz val="14"/>
      <color theme="1"/>
      <name val="Calibri"/>
      <family val="2"/>
      <scheme val="minor"/>
    </font>
    <font>
      <sz val="14"/>
      <color rgb="FF000000"/>
      <name val="Calibri"/>
      <family val="2"/>
    </font>
    <font>
      <sz val="14"/>
      <color theme="1"/>
      <name val="Calibri"/>
      <family val="2"/>
      <scheme val="minor"/>
    </font>
    <font>
      <b/>
      <sz val="16"/>
      <color rgb="FFFF0000"/>
      <name val="Times New Roman"/>
      <family val="1"/>
    </font>
    <font>
      <b/>
      <sz val="18"/>
      <color rgb="FFFF0000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13"/>
        <bgColor indexed="34"/>
      </patternFill>
    </fill>
    <fill>
      <patternFill patternType="solid">
        <fgColor indexed="42"/>
        <bgColor indexed="27"/>
      </patternFill>
    </fill>
    <fill>
      <patternFill patternType="solid">
        <fgColor indexed="22"/>
        <bgColor indexed="55"/>
      </patternFill>
    </fill>
    <fill>
      <patternFill patternType="solid">
        <fgColor indexed="31"/>
        <bgColor indexed="22"/>
      </patternFill>
    </fill>
    <fill>
      <patternFill patternType="solid">
        <fgColor indexed="55"/>
        <bgColor indexed="22"/>
      </patternFill>
    </fill>
    <fill>
      <patternFill patternType="solid">
        <fgColor indexed="47"/>
        <bgColor indexed="22"/>
      </patternFill>
    </fill>
    <fill>
      <patternFill patternType="solid">
        <fgColor theme="0"/>
        <bgColor indexed="3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73">
    <border>
      <left/>
      <right/>
      <top/>
      <bottom/>
      <diagonal/>
    </border>
    <border>
      <left style="medium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double">
        <color indexed="8"/>
      </top>
      <bottom style="double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ck">
        <color indexed="64"/>
      </right>
      <top style="hair">
        <color indexed="64"/>
      </top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dotted">
        <color rgb="FF00000A"/>
      </left>
      <right style="dotted">
        <color rgb="FF00000A"/>
      </right>
      <top style="dotted">
        <color rgb="FF00000A"/>
      </top>
      <bottom style="dotted">
        <color rgb="FF00000A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ck">
        <color auto="1"/>
      </right>
      <top style="hair">
        <color auto="1"/>
      </top>
      <bottom style="hair">
        <color auto="1"/>
      </bottom>
      <diagonal/>
    </border>
  </borders>
  <cellStyleXfs count="7">
    <xf numFmtId="0" fontId="0" fillId="0" borderId="0"/>
    <xf numFmtId="0" fontId="50" fillId="0" borderId="0" applyNumberFormat="0" applyFill="0" applyBorder="0" applyAlignment="0" applyProtection="0"/>
    <xf numFmtId="165" fontId="24" fillId="0" borderId="0" applyFill="0" applyBorder="0" applyAlignment="0" applyProtection="0"/>
    <xf numFmtId="164" fontId="24" fillId="0" borderId="0" applyFill="0" applyBorder="0" applyAlignment="0" applyProtection="0"/>
    <xf numFmtId="167" fontId="49" fillId="0" borderId="0" applyFont="0" applyFill="0" applyBorder="0" applyAlignment="0" applyProtection="0"/>
    <xf numFmtId="0" fontId="51" fillId="0" borderId="0"/>
    <xf numFmtId="0" fontId="49" fillId="0" borderId="0"/>
  </cellStyleXfs>
  <cellXfs count="237">
    <xf numFmtId="0" fontId="0" fillId="0" borderId="0" xfId="0"/>
    <xf numFmtId="2" fontId="0" fillId="0" borderId="0" xfId="0" applyNumberFormat="1"/>
    <xf numFmtId="2" fontId="0" fillId="0" borderId="0" xfId="0" applyNumberFormat="1" applyAlignment="1">
      <alignment horizontal="right"/>
    </xf>
    <xf numFmtId="4" fontId="0" fillId="0" borderId="0" xfId="0" applyNumberFormat="1"/>
    <xf numFmtId="0" fontId="2" fillId="0" borderId="1" xfId="0" applyFont="1" applyBorder="1"/>
    <xf numFmtId="0" fontId="2" fillId="2" borderId="2" xfId="0" applyFont="1" applyFill="1" applyBorder="1" applyAlignment="1" applyProtection="1">
      <alignment wrapText="1"/>
      <protection locked="0"/>
    </xf>
    <xf numFmtId="4" fontId="4" fillId="0" borderId="3" xfId="0" applyNumberFormat="1" applyFont="1" applyBorder="1" applyAlignment="1">
      <alignment horizontal="center" wrapText="1"/>
    </xf>
    <xf numFmtId="0" fontId="6" fillId="3" borderId="4" xfId="0" applyFont="1" applyFill="1" applyBorder="1" applyProtection="1">
      <protection locked="0"/>
    </xf>
    <xf numFmtId="0" fontId="6" fillId="3" borderId="5" xfId="0" applyFont="1" applyFill="1" applyBorder="1" applyProtection="1">
      <protection locked="0"/>
    </xf>
    <xf numFmtId="4" fontId="7" fillId="4" borderId="6" xfId="0" applyNumberFormat="1" applyFont="1" applyFill="1" applyBorder="1" applyAlignment="1">
      <alignment horizontal="right"/>
    </xf>
    <xf numFmtId="0" fontId="11" fillId="0" borderId="0" xfId="0" applyFont="1"/>
    <xf numFmtId="2" fontId="12" fillId="5" borderId="7" xfId="0" applyNumberFormat="1" applyFont="1" applyFill="1" applyBorder="1" applyAlignment="1" applyProtection="1">
      <alignment horizontal="center"/>
      <protection locked="0"/>
    </xf>
    <xf numFmtId="0" fontId="12" fillId="5" borderId="7" xfId="0" applyFont="1" applyFill="1" applyBorder="1" applyAlignment="1">
      <alignment horizontal="center" wrapText="1"/>
    </xf>
    <xf numFmtId="2" fontId="7" fillId="3" borderId="7" xfId="0" applyNumberFormat="1" applyFont="1" applyFill="1" applyBorder="1" applyAlignment="1" applyProtection="1">
      <alignment horizontal="center"/>
      <protection locked="0"/>
    </xf>
    <xf numFmtId="0" fontId="7" fillId="3" borderId="7" xfId="0" applyFont="1" applyFill="1" applyBorder="1" applyAlignment="1">
      <alignment horizontal="center"/>
    </xf>
    <xf numFmtId="0" fontId="7" fillId="3" borderId="7" xfId="0" applyFont="1" applyFill="1" applyBorder="1" applyAlignment="1">
      <alignment horizontal="center" wrapText="1"/>
    </xf>
    <xf numFmtId="0" fontId="2" fillId="0" borderId="7" xfId="0" applyFont="1" applyBorder="1" applyAlignment="1">
      <alignment vertical="center"/>
    </xf>
    <xf numFmtId="0" fontId="2" fillId="6" borderId="8" xfId="0" applyFont="1" applyFill="1" applyBorder="1"/>
    <xf numFmtId="2" fontId="13" fillId="6" borderId="9" xfId="0" applyNumberFormat="1" applyFont="1" applyFill="1" applyBorder="1" applyAlignment="1">
      <alignment horizontal="center" wrapText="1"/>
    </xf>
    <xf numFmtId="2" fontId="13" fillId="6" borderId="10" xfId="0" applyNumberFormat="1" applyFont="1" applyFill="1" applyBorder="1" applyAlignment="1">
      <alignment horizontal="center" wrapText="1"/>
    </xf>
    <xf numFmtId="0" fontId="14" fillId="7" borderId="11" xfId="0" applyFont="1" applyFill="1" applyBorder="1" applyAlignment="1">
      <alignment horizontal="center" wrapText="1"/>
    </xf>
    <xf numFmtId="0" fontId="16" fillId="0" borderId="12" xfId="0" applyFont="1" applyBorder="1" applyAlignment="1">
      <alignment horizontal="center"/>
    </xf>
    <xf numFmtId="0" fontId="4" fillId="0" borderId="13" xfId="0" applyFont="1" applyBorder="1"/>
    <xf numFmtId="2" fontId="0" fillId="0" borderId="14" xfId="0" applyNumberFormat="1" applyBorder="1"/>
    <xf numFmtId="2" fontId="0" fillId="0" borderId="15" xfId="0" applyNumberFormat="1" applyBorder="1" applyAlignment="1">
      <alignment horizontal="right"/>
    </xf>
    <xf numFmtId="0" fontId="18" fillId="3" borderId="16" xfId="0" applyFont="1" applyFill="1" applyBorder="1" applyProtection="1">
      <protection locked="0"/>
    </xf>
    <xf numFmtId="4" fontId="19" fillId="0" borderId="17" xfId="0" applyNumberFormat="1" applyFont="1" applyBorder="1" applyAlignment="1">
      <alignment horizontal="right"/>
    </xf>
    <xf numFmtId="0" fontId="16" fillId="0" borderId="18" xfId="0" applyFont="1" applyBorder="1" applyAlignment="1">
      <alignment horizontal="center"/>
    </xf>
    <xf numFmtId="0" fontId="4" fillId="0" borderId="19" xfId="0" applyFont="1" applyBorder="1"/>
    <xf numFmtId="2" fontId="0" fillId="0" borderId="19" xfId="0" applyNumberFormat="1" applyBorder="1"/>
    <xf numFmtId="2" fontId="0" fillId="0" borderId="19" xfId="0" applyNumberFormat="1" applyBorder="1" applyAlignment="1">
      <alignment horizontal="right"/>
    </xf>
    <xf numFmtId="0" fontId="16" fillId="0" borderId="20" xfId="0" applyFont="1" applyBorder="1" applyAlignment="1">
      <alignment horizontal="center"/>
    </xf>
    <xf numFmtId="0" fontId="16" fillId="0" borderId="21" xfId="0" applyFont="1" applyBorder="1"/>
    <xf numFmtId="2" fontId="0" fillId="0" borderId="21" xfId="0" applyNumberFormat="1" applyBorder="1"/>
    <xf numFmtId="2" fontId="0" fillId="0" borderId="21" xfId="0" applyNumberFormat="1" applyBorder="1" applyAlignment="1">
      <alignment horizontal="right"/>
    </xf>
    <xf numFmtId="0" fontId="18" fillId="3" borderId="22" xfId="0" applyFont="1" applyFill="1" applyBorder="1" applyProtection="1">
      <protection locked="0"/>
    </xf>
    <xf numFmtId="0" fontId="16" fillId="0" borderId="4" xfId="0" applyFont="1" applyBorder="1" applyAlignment="1">
      <alignment horizontal="center"/>
    </xf>
    <xf numFmtId="0" fontId="18" fillId="3" borderId="23" xfId="0" applyFont="1" applyFill="1" applyBorder="1" applyProtection="1">
      <protection locked="0"/>
    </xf>
    <xf numFmtId="2" fontId="16" fillId="0" borderId="19" xfId="0" applyNumberFormat="1" applyFont="1" applyBorder="1"/>
    <xf numFmtId="2" fontId="16" fillId="0" borderId="24" xfId="0" applyNumberFormat="1" applyFont="1" applyBorder="1" applyAlignment="1">
      <alignment horizontal="right"/>
    </xf>
    <xf numFmtId="0" fontId="18" fillId="2" borderId="25" xfId="0" applyFont="1" applyFill="1" applyBorder="1" applyProtection="1">
      <protection locked="0"/>
    </xf>
    <xf numFmtId="0" fontId="16" fillId="0" borderId="0" xfId="0" applyFont="1" applyAlignment="1">
      <alignment horizontal="left"/>
    </xf>
    <xf numFmtId="2" fontId="16" fillId="0" borderId="21" xfId="0" applyNumberFormat="1" applyFont="1" applyBorder="1"/>
    <xf numFmtId="2" fontId="16" fillId="0" borderId="26" xfId="0" applyNumberFormat="1" applyFont="1" applyBorder="1" applyAlignment="1">
      <alignment horizontal="right"/>
    </xf>
    <xf numFmtId="0" fontId="18" fillId="3" borderId="27" xfId="0" applyFont="1" applyFill="1" applyBorder="1" applyProtection="1">
      <protection locked="0"/>
    </xf>
    <xf numFmtId="2" fontId="16" fillId="0" borderId="19" xfId="0" applyNumberFormat="1" applyFont="1" applyBorder="1" applyAlignment="1">
      <alignment horizontal="right"/>
    </xf>
    <xf numFmtId="0" fontId="18" fillId="2" borderId="28" xfId="0" applyFont="1" applyFill="1" applyBorder="1" applyProtection="1">
      <protection locked="0"/>
    </xf>
    <xf numFmtId="2" fontId="16" fillId="0" borderId="21" xfId="0" applyNumberFormat="1" applyFont="1" applyBorder="1" applyAlignment="1">
      <alignment horizontal="right"/>
    </xf>
    <xf numFmtId="0" fontId="16" fillId="0" borderId="29" xfId="0" applyFont="1" applyBorder="1" applyAlignment="1">
      <alignment horizontal="center"/>
    </xf>
    <xf numFmtId="0" fontId="4" fillId="0" borderId="30" xfId="0" applyFont="1" applyBorder="1"/>
    <xf numFmtId="2" fontId="0" fillId="0" borderId="30" xfId="0" applyNumberFormat="1" applyBorder="1"/>
    <xf numFmtId="2" fontId="16" fillId="0" borderId="31" xfId="0" applyNumberFormat="1" applyFont="1" applyBorder="1" applyAlignment="1">
      <alignment horizontal="right"/>
    </xf>
    <xf numFmtId="0" fontId="16" fillId="0" borderId="5" xfId="0" applyFont="1" applyBorder="1"/>
    <xf numFmtId="2" fontId="0" fillId="0" borderId="5" xfId="0" applyNumberFormat="1" applyBorder="1"/>
    <xf numFmtId="2" fontId="16" fillId="0" borderId="5" xfId="0" applyNumberFormat="1" applyFont="1" applyBorder="1" applyAlignment="1">
      <alignment horizontal="right"/>
    </xf>
    <xf numFmtId="0" fontId="18" fillId="0" borderId="28" xfId="0" applyFont="1" applyBorder="1"/>
    <xf numFmtId="0" fontId="16" fillId="0" borderId="32" xfId="0" applyFont="1" applyBorder="1" applyAlignment="1">
      <alignment horizontal="center"/>
    </xf>
    <xf numFmtId="0" fontId="4" fillId="0" borderId="33" xfId="0" applyFont="1" applyBorder="1"/>
    <xf numFmtId="2" fontId="0" fillId="0" borderId="33" xfId="0" applyNumberFormat="1" applyBorder="1"/>
    <xf numFmtId="2" fontId="16" fillId="0" borderId="21" xfId="0" applyNumberFormat="1" applyFont="1" applyBorder="1" applyAlignment="1">
      <alignment vertical="top" wrapText="1"/>
    </xf>
    <xf numFmtId="2" fontId="16" fillId="0" borderId="34" xfId="0" applyNumberFormat="1" applyFont="1" applyBorder="1" applyAlignment="1">
      <alignment horizontal="right"/>
    </xf>
    <xf numFmtId="0" fontId="20" fillId="0" borderId="0" xfId="0" applyFont="1"/>
    <xf numFmtId="2" fontId="16" fillId="0" borderId="5" xfId="0" applyNumberFormat="1" applyFont="1" applyBorder="1" applyAlignment="1">
      <alignment vertical="top" wrapText="1"/>
    </xf>
    <xf numFmtId="4" fontId="18" fillId="0" borderId="28" xfId="3" applyNumberFormat="1" applyFont="1" applyFill="1" applyBorder="1" applyAlignment="1" applyProtection="1">
      <alignment horizontal="right"/>
      <protection locked="0"/>
    </xf>
    <xf numFmtId="0" fontId="16" fillId="0" borderId="21" xfId="0" applyFont="1" applyBorder="1" applyAlignment="1">
      <alignment vertical="top" wrapText="1"/>
    </xf>
    <xf numFmtId="2" fontId="16" fillId="0" borderId="21" xfId="0" applyNumberFormat="1" applyFont="1" applyBorder="1" applyAlignment="1">
      <alignment horizontal="right" vertical="top" wrapText="1"/>
    </xf>
    <xf numFmtId="0" fontId="16" fillId="0" borderId="5" xfId="0" applyFont="1" applyBorder="1" applyAlignment="1">
      <alignment vertical="top" wrapText="1"/>
    </xf>
    <xf numFmtId="2" fontId="0" fillId="0" borderId="24" xfId="0" applyNumberFormat="1" applyBorder="1" applyAlignment="1">
      <alignment horizontal="right"/>
    </xf>
    <xf numFmtId="4" fontId="18" fillId="0" borderId="25" xfId="3" applyNumberFormat="1" applyFont="1" applyFill="1" applyBorder="1" applyAlignment="1" applyProtection="1">
      <alignment horizontal="right"/>
      <protection locked="0"/>
    </xf>
    <xf numFmtId="2" fontId="16" fillId="0" borderId="26" xfId="0" applyNumberFormat="1" applyFont="1" applyBorder="1" applyAlignment="1">
      <alignment horizontal="right" vertical="top" wrapText="1"/>
    </xf>
    <xf numFmtId="0" fontId="16" fillId="0" borderId="35" xfId="0" applyFont="1" applyBorder="1" applyAlignment="1">
      <alignment horizontal="center"/>
    </xf>
    <xf numFmtId="0" fontId="18" fillId="3" borderId="37" xfId="0" applyFont="1" applyFill="1" applyBorder="1" applyProtection="1">
      <protection locked="0"/>
    </xf>
    <xf numFmtId="2" fontId="16" fillId="0" borderId="36" xfId="0" applyNumberFormat="1" applyFont="1" applyBorder="1" applyAlignment="1">
      <alignment vertical="top" wrapText="1"/>
    </xf>
    <xf numFmtId="0" fontId="16" fillId="0" borderId="38" xfId="0" applyFont="1" applyBorder="1" applyAlignment="1">
      <alignment horizontal="center"/>
    </xf>
    <xf numFmtId="2" fontId="0" fillId="0" borderId="39" xfId="0" applyNumberFormat="1" applyBorder="1" applyAlignment="1">
      <alignment horizontal="right"/>
    </xf>
    <xf numFmtId="4" fontId="18" fillId="0" borderId="40" xfId="3" applyNumberFormat="1" applyFont="1" applyFill="1" applyBorder="1" applyAlignment="1" applyProtection="1">
      <alignment horizontal="right"/>
      <protection locked="0"/>
    </xf>
    <xf numFmtId="0" fontId="0" fillId="2" borderId="29" xfId="0" applyFill="1" applyBorder="1"/>
    <xf numFmtId="0" fontId="14" fillId="2" borderId="30" xfId="0" applyFont="1" applyFill="1" applyBorder="1" applyAlignment="1">
      <alignment horizontal="left"/>
    </xf>
    <xf numFmtId="2" fontId="0" fillId="0" borderId="41" xfId="0" applyNumberFormat="1" applyBorder="1" applyAlignment="1">
      <alignment horizontal="right"/>
    </xf>
    <xf numFmtId="0" fontId="16" fillId="0" borderId="25" xfId="0" applyFont="1" applyBorder="1"/>
    <xf numFmtId="0" fontId="4" fillId="0" borderId="42" xfId="0" applyFont="1" applyBorder="1"/>
    <xf numFmtId="2" fontId="16" fillId="0" borderId="43" xfId="0" applyNumberFormat="1" applyFont="1" applyBorder="1" applyAlignment="1">
      <alignment horizontal="right"/>
    </xf>
    <xf numFmtId="0" fontId="18" fillId="3" borderId="21" xfId="0" applyFont="1" applyFill="1" applyBorder="1" applyProtection="1">
      <protection locked="0"/>
    </xf>
    <xf numFmtId="0" fontId="18" fillId="3" borderId="5" xfId="0" applyFont="1" applyFill="1" applyBorder="1" applyProtection="1">
      <protection locked="0"/>
    </xf>
    <xf numFmtId="0" fontId="16" fillId="0" borderId="44" xfId="0" applyFont="1" applyBorder="1" applyAlignment="1">
      <alignment horizontal="center"/>
    </xf>
    <xf numFmtId="0" fontId="16" fillId="0" borderId="21" xfId="0" applyFont="1" applyBorder="1" applyAlignment="1">
      <alignment horizontal="center"/>
    </xf>
    <xf numFmtId="0" fontId="16" fillId="0" borderId="19" xfId="0" applyFont="1" applyBorder="1" applyAlignment="1">
      <alignment horizontal="center"/>
    </xf>
    <xf numFmtId="0" fontId="18" fillId="9" borderId="25" xfId="0" applyFont="1" applyFill="1" applyBorder="1" applyProtection="1">
      <protection locked="0"/>
    </xf>
    <xf numFmtId="0" fontId="52" fillId="0" borderId="0" xfId="0" applyFont="1"/>
    <xf numFmtId="2" fontId="16" fillId="0" borderId="45" xfId="0" applyNumberFormat="1" applyFont="1" applyBorder="1" applyAlignment="1">
      <alignment horizontal="right"/>
    </xf>
    <xf numFmtId="2" fontId="16" fillId="0" borderId="33" xfId="0" applyNumberFormat="1" applyFont="1" applyBorder="1"/>
    <xf numFmtId="2" fontId="16" fillId="0" borderId="46" xfId="0" applyNumberFormat="1" applyFont="1" applyBorder="1"/>
    <xf numFmtId="0" fontId="16" fillId="0" borderId="36" xfId="0" applyFont="1" applyBorder="1"/>
    <xf numFmtId="2" fontId="16" fillId="0" borderId="36" xfId="0" applyNumberFormat="1" applyFont="1" applyBorder="1"/>
    <xf numFmtId="0" fontId="2" fillId="0" borderId="2" xfId="0" applyFont="1" applyBorder="1" applyAlignment="1">
      <alignment horizontal="center"/>
    </xf>
    <xf numFmtId="0" fontId="18" fillId="9" borderId="28" xfId="0" applyFont="1" applyFill="1" applyBorder="1" applyProtection="1">
      <protection locked="0"/>
    </xf>
    <xf numFmtId="4" fontId="17" fillId="0" borderId="47" xfId="0" applyNumberFormat="1" applyFont="1" applyBorder="1" applyAlignment="1">
      <alignment horizontal="right"/>
    </xf>
    <xf numFmtId="2" fontId="0" fillId="0" borderId="42" xfId="0" applyNumberFormat="1" applyBorder="1"/>
    <xf numFmtId="0" fontId="18" fillId="3" borderId="48" xfId="0" applyFont="1" applyFill="1" applyBorder="1" applyProtection="1">
      <protection locked="0"/>
    </xf>
    <xf numFmtId="0" fontId="4" fillId="0" borderId="9" xfId="0" applyFont="1" applyBorder="1"/>
    <xf numFmtId="2" fontId="0" fillId="0" borderId="9" xfId="0" applyNumberFormat="1" applyBorder="1"/>
    <xf numFmtId="0" fontId="18" fillId="3" borderId="11" xfId="0" applyFont="1" applyFill="1" applyBorder="1" applyProtection="1">
      <protection locked="0"/>
    </xf>
    <xf numFmtId="0" fontId="16" fillId="0" borderId="5" xfId="0" applyFont="1" applyBorder="1" applyAlignment="1">
      <alignment horizontal="center"/>
    </xf>
    <xf numFmtId="4" fontId="17" fillId="0" borderId="17" xfId="0" applyNumberFormat="1" applyFont="1" applyBorder="1" applyAlignment="1">
      <alignment horizontal="right"/>
    </xf>
    <xf numFmtId="2" fontId="0" fillId="0" borderId="36" xfId="0" applyNumberFormat="1" applyBorder="1"/>
    <xf numFmtId="2" fontId="16" fillId="0" borderId="36" xfId="0" applyNumberFormat="1" applyFont="1" applyBorder="1" applyAlignment="1">
      <alignment horizontal="right"/>
    </xf>
    <xf numFmtId="0" fontId="18" fillId="3" borderId="49" xfId="0" applyFont="1" applyFill="1" applyBorder="1" applyProtection="1">
      <protection locked="0"/>
    </xf>
    <xf numFmtId="0" fontId="35" fillId="0" borderId="50" xfId="0" applyFont="1" applyBorder="1"/>
    <xf numFmtId="0" fontId="36" fillId="0" borderId="51" xfId="0" applyFont="1" applyBorder="1" applyAlignment="1">
      <alignment vertical="center" wrapText="1"/>
    </xf>
    <xf numFmtId="0" fontId="16" fillId="0" borderId="52" xfId="0" applyFont="1" applyBorder="1" applyAlignment="1">
      <alignment horizontal="center"/>
    </xf>
    <xf numFmtId="0" fontId="37" fillId="0" borderId="52" xfId="0" applyFont="1" applyBorder="1"/>
    <xf numFmtId="2" fontId="0" fillId="0" borderId="52" xfId="0" applyNumberFormat="1" applyBorder="1"/>
    <xf numFmtId="2" fontId="38" fillId="0" borderId="52" xfId="2" applyNumberFormat="1" applyFont="1" applyFill="1" applyBorder="1" applyAlignment="1" applyProtection="1">
      <alignment horizontal="center" wrapText="1"/>
    </xf>
    <xf numFmtId="2" fontId="39" fillId="0" borderId="52" xfId="2" applyNumberFormat="1" applyFont="1" applyFill="1" applyBorder="1" applyAlignment="1" applyProtection="1">
      <alignment horizontal="center" wrapText="1"/>
    </xf>
    <xf numFmtId="166" fontId="38" fillId="0" borderId="52" xfId="0" applyNumberFormat="1" applyFont="1" applyBorder="1"/>
    <xf numFmtId="0" fontId="16" fillId="0" borderId="53" xfId="0" applyFont="1" applyBorder="1" applyAlignment="1">
      <alignment horizontal="center"/>
    </xf>
    <xf numFmtId="0" fontId="18" fillId="3" borderId="53" xfId="0" applyFont="1" applyFill="1" applyBorder="1" applyProtection="1">
      <protection locked="0"/>
    </xf>
    <xf numFmtId="166" fontId="0" fillId="0" borderId="53" xfId="0" applyNumberFormat="1" applyBorder="1"/>
    <xf numFmtId="0" fontId="0" fillId="0" borderId="53" xfId="0" applyBorder="1"/>
    <xf numFmtId="2" fontId="0" fillId="0" borderId="53" xfId="0" applyNumberFormat="1" applyBorder="1"/>
    <xf numFmtId="0" fontId="42" fillId="0" borderId="54" xfId="0" applyFont="1" applyBorder="1" applyAlignment="1">
      <alignment horizontal="center"/>
    </xf>
    <xf numFmtId="0" fontId="42" fillId="0" borderId="54" xfId="0" applyFont="1" applyBorder="1"/>
    <xf numFmtId="2" fontId="42" fillId="0" borderId="54" xfId="0" applyNumberFormat="1" applyFont="1" applyBorder="1"/>
    <xf numFmtId="2" fontId="42" fillId="0" borderId="54" xfId="0" applyNumberFormat="1" applyFont="1" applyBorder="1" applyAlignment="1">
      <alignment horizontal="right"/>
    </xf>
    <xf numFmtId="0" fontId="16" fillId="0" borderId="46" xfId="0" applyFont="1" applyBorder="1" applyAlignment="1">
      <alignment vertical="top" wrapText="1"/>
    </xf>
    <xf numFmtId="2" fontId="16" fillId="0" borderId="46" xfId="0" applyNumberFormat="1" applyFont="1" applyBorder="1" applyAlignment="1">
      <alignment horizontal="right" vertical="top" wrapText="1"/>
    </xf>
    <xf numFmtId="2" fontId="16" fillId="0" borderId="0" xfId="0" applyNumberFormat="1" applyFont="1" applyAlignment="1">
      <alignment horizontal="right" vertical="top" wrapText="1"/>
    </xf>
    <xf numFmtId="0" fontId="53" fillId="0" borderId="0" xfId="0" applyFont="1"/>
    <xf numFmtId="0" fontId="23" fillId="0" borderId="0" xfId="0" applyFont="1"/>
    <xf numFmtId="0" fontId="42" fillId="0" borderId="0" xfId="0" applyFont="1"/>
    <xf numFmtId="2" fontId="42" fillId="0" borderId="0" xfId="0" applyNumberFormat="1" applyFont="1"/>
    <xf numFmtId="0" fontId="54" fillId="0" borderId="0" xfId="0" applyFont="1"/>
    <xf numFmtId="2" fontId="18" fillId="9" borderId="40" xfId="0" applyNumberFormat="1" applyFont="1" applyFill="1" applyBorder="1" applyProtection="1">
      <protection locked="0"/>
    </xf>
    <xf numFmtId="0" fontId="35" fillId="0" borderId="55" xfId="0" applyFont="1" applyBorder="1"/>
    <xf numFmtId="0" fontId="36" fillId="0" borderId="55" xfId="0" applyFont="1" applyBorder="1" applyAlignment="1">
      <alignment vertical="center" wrapText="1"/>
    </xf>
    <xf numFmtId="2" fontId="0" fillId="0" borderId="55" xfId="0" applyNumberFormat="1" applyBorder="1"/>
    <xf numFmtId="2" fontId="0" fillId="0" borderId="55" xfId="0" applyNumberFormat="1" applyBorder="1" applyAlignment="1">
      <alignment horizontal="right"/>
    </xf>
    <xf numFmtId="0" fontId="0" fillId="0" borderId="55" xfId="0" applyBorder="1"/>
    <xf numFmtId="0" fontId="16" fillId="0" borderId="55" xfId="0" applyFont="1" applyBorder="1" applyAlignment="1">
      <alignment horizontal="center"/>
    </xf>
    <xf numFmtId="0" fontId="37" fillId="0" borderId="55" xfId="0" applyFont="1" applyBorder="1"/>
    <xf numFmtId="2" fontId="38" fillId="0" borderId="55" xfId="2" applyNumberFormat="1" applyFont="1" applyFill="1" applyBorder="1" applyAlignment="1" applyProtection="1">
      <alignment horizontal="center" wrapText="1"/>
    </xf>
    <xf numFmtId="2" fontId="39" fillId="0" borderId="55" xfId="2" applyNumberFormat="1" applyFont="1" applyFill="1" applyBorder="1" applyAlignment="1" applyProtection="1">
      <alignment horizontal="center" wrapText="1"/>
    </xf>
    <xf numFmtId="166" fontId="38" fillId="0" borderId="55" xfId="0" applyNumberFormat="1" applyFont="1" applyBorder="1" applyAlignment="1">
      <alignment horizontal="center" wrapText="1"/>
    </xf>
    <xf numFmtId="165" fontId="24" fillId="0" borderId="55" xfId="2" applyBorder="1" applyAlignment="1"/>
    <xf numFmtId="0" fontId="55" fillId="0" borderId="55" xfId="0" applyFont="1" applyBorder="1" applyAlignment="1">
      <alignment horizontal="center" vertical="center"/>
    </xf>
    <xf numFmtId="0" fontId="42" fillId="0" borderId="55" xfId="0" applyFont="1" applyBorder="1"/>
    <xf numFmtId="2" fontId="42" fillId="0" borderId="55" xfId="0" applyNumberFormat="1" applyFont="1" applyBorder="1"/>
    <xf numFmtId="0" fontId="54" fillId="0" borderId="55" xfId="0" applyFont="1" applyBorder="1"/>
    <xf numFmtId="0" fontId="18" fillId="9" borderId="19" xfId="0" applyFont="1" applyFill="1" applyBorder="1" applyProtection="1">
      <protection locked="0"/>
    </xf>
    <xf numFmtId="0" fontId="2" fillId="3" borderId="5" xfId="0" applyFont="1" applyFill="1" applyBorder="1" applyProtection="1">
      <protection locked="0"/>
    </xf>
    <xf numFmtId="4" fontId="17" fillId="0" borderId="26" xfId="0" applyNumberFormat="1" applyFont="1" applyBorder="1" applyAlignment="1">
      <alignment horizontal="right"/>
    </xf>
    <xf numFmtId="0" fontId="16" fillId="0" borderId="56" xfId="0" applyFont="1" applyBorder="1" applyAlignment="1">
      <alignment horizontal="center"/>
    </xf>
    <xf numFmtId="2" fontId="16" fillId="0" borderId="28" xfId="0" applyNumberFormat="1" applyFont="1" applyBorder="1" applyAlignment="1">
      <alignment horizontal="right"/>
    </xf>
    <xf numFmtId="0" fontId="18" fillId="3" borderId="57" xfId="0" applyFont="1" applyFill="1" applyBorder="1" applyProtection="1">
      <protection locked="0"/>
    </xf>
    <xf numFmtId="0" fontId="40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40" fillId="0" borderId="0" xfId="0" applyFont="1" applyAlignment="1">
      <alignment horizontal="right" vertical="center"/>
    </xf>
    <xf numFmtId="0" fontId="43" fillId="0" borderId="0" xfId="0" applyFont="1"/>
    <xf numFmtId="0" fontId="41" fillId="0" borderId="0" xfId="0" applyFont="1" applyAlignment="1">
      <alignment vertical="center"/>
    </xf>
    <xf numFmtId="0" fontId="18" fillId="9" borderId="53" xfId="0" applyFont="1" applyFill="1" applyBorder="1" applyProtection="1">
      <protection locked="0"/>
    </xf>
    <xf numFmtId="0" fontId="56" fillId="0" borderId="58" xfId="0" applyFont="1" applyBorder="1" applyAlignment="1">
      <alignment vertical="center"/>
    </xf>
    <xf numFmtId="0" fontId="57" fillId="0" borderId="59" xfId="0" applyFont="1" applyBorder="1" applyAlignment="1">
      <alignment horizontal="left" vertical="center"/>
    </xf>
    <xf numFmtId="0" fontId="57" fillId="0" borderId="59" xfId="0" applyFont="1" applyBorder="1" applyAlignment="1">
      <alignment horizontal="center" vertical="center"/>
    </xf>
    <xf numFmtId="167" fontId="57" fillId="0" borderId="60" xfId="4" applyFont="1" applyBorder="1" applyAlignment="1">
      <alignment horizontal="center" vertical="center"/>
    </xf>
    <xf numFmtId="0" fontId="57" fillId="0" borderId="61" xfId="0" applyFont="1" applyBorder="1" applyAlignment="1">
      <alignment horizontal="left" vertical="center"/>
    </xf>
    <xf numFmtId="0" fontId="57" fillId="0" borderId="61" xfId="0" applyFont="1" applyBorder="1" applyAlignment="1">
      <alignment horizontal="center" vertical="center"/>
    </xf>
    <xf numFmtId="167" fontId="57" fillId="0" borderId="62" xfId="4" applyFont="1" applyFill="1" applyBorder="1" applyAlignment="1">
      <alignment horizontal="center" vertical="center"/>
    </xf>
    <xf numFmtId="2" fontId="11" fillId="0" borderId="55" xfId="0" applyNumberFormat="1" applyFont="1" applyBorder="1"/>
    <xf numFmtId="0" fontId="44" fillId="10" borderId="55" xfId="0" applyFont="1" applyFill="1" applyBorder="1"/>
    <xf numFmtId="0" fontId="44" fillId="0" borderId="55" xfId="0" applyFont="1" applyBorder="1"/>
    <xf numFmtId="0" fontId="46" fillId="10" borderId="55" xfId="0" applyFont="1" applyFill="1" applyBorder="1"/>
    <xf numFmtId="0" fontId="46" fillId="0" borderId="55" xfId="0" applyFont="1" applyBorder="1"/>
    <xf numFmtId="0" fontId="2" fillId="6" borderId="9" xfId="0" applyFont="1" applyFill="1" applyBorder="1" applyAlignment="1">
      <alignment horizontal="center" wrapText="1"/>
    </xf>
    <xf numFmtId="0" fontId="16" fillId="0" borderId="46" xfId="0" applyFont="1" applyBorder="1"/>
    <xf numFmtId="2" fontId="19" fillId="0" borderId="17" xfId="0" applyNumberFormat="1" applyFont="1" applyBorder="1"/>
    <xf numFmtId="0" fontId="16" fillId="0" borderId="4" xfId="0" applyFont="1" applyBorder="1" applyAlignment="1">
      <alignment vertical="top" wrapText="1"/>
    </xf>
    <xf numFmtId="0" fontId="20" fillId="0" borderId="70" xfId="0" applyFont="1" applyBorder="1" applyAlignment="1">
      <alignment vertical="center" wrapText="1"/>
    </xf>
    <xf numFmtId="0" fontId="0" fillId="0" borderId="69" xfId="0" applyBorder="1"/>
    <xf numFmtId="0" fontId="18" fillId="3" borderId="69" xfId="0" applyFont="1" applyFill="1" applyBorder="1" applyProtection="1">
      <protection locked="0"/>
    </xf>
    <xf numFmtId="2" fontId="0" fillId="0" borderId="69" xfId="0" applyNumberFormat="1" applyBorder="1"/>
    <xf numFmtId="0" fontId="41" fillId="0" borderId="0" xfId="0" applyFont="1"/>
    <xf numFmtId="0" fontId="40" fillId="0" borderId="0" xfId="0" applyFont="1"/>
    <xf numFmtId="166" fontId="0" fillId="12" borderId="53" xfId="0" applyNumberFormat="1" applyFill="1" applyBorder="1"/>
    <xf numFmtId="2" fontId="0" fillId="12" borderId="53" xfId="0" applyNumberFormat="1" applyFill="1" applyBorder="1"/>
    <xf numFmtId="0" fontId="56" fillId="0" borderId="71" xfId="0" applyFont="1" applyBorder="1" applyAlignment="1">
      <alignment horizontal="left" vertical="center"/>
    </xf>
    <xf numFmtId="0" fontId="56" fillId="0" borderId="71" xfId="0" applyFont="1" applyBorder="1" applyAlignment="1">
      <alignment horizontal="center" vertical="center"/>
    </xf>
    <xf numFmtId="167" fontId="56" fillId="0" borderId="72" xfId="2" applyNumberFormat="1" applyFont="1" applyFill="1" applyBorder="1" applyAlignment="1">
      <alignment horizontal="center" vertical="center"/>
    </xf>
    <xf numFmtId="0" fontId="57" fillId="0" borderId="71" xfId="0" applyFont="1" applyBorder="1" applyAlignment="1">
      <alignment horizontal="left" vertical="center" wrapText="1"/>
    </xf>
    <xf numFmtId="0" fontId="57" fillId="0" borderId="71" xfId="0" applyFont="1" applyBorder="1" applyAlignment="1">
      <alignment horizontal="center" vertical="center"/>
    </xf>
    <xf numFmtId="167" fontId="57" fillId="0" borderId="72" xfId="4" applyFont="1" applyBorder="1" applyAlignment="1">
      <alignment horizontal="center" vertical="center"/>
    </xf>
    <xf numFmtId="0" fontId="57" fillId="0" borderId="71" xfId="0" applyFont="1" applyBorder="1" applyAlignment="1">
      <alignment horizontal="left" vertical="center"/>
    </xf>
    <xf numFmtId="0" fontId="45" fillId="0" borderId="46" xfId="0" applyFont="1" applyBorder="1"/>
    <xf numFmtId="0" fontId="16" fillId="12" borderId="38" xfId="0" applyFont="1" applyFill="1" applyBorder="1" applyAlignment="1">
      <alignment horizontal="center"/>
    </xf>
    <xf numFmtId="0" fontId="16" fillId="12" borderId="4" xfId="0" applyFont="1" applyFill="1" applyBorder="1" applyAlignment="1">
      <alignment horizontal="center"/>
    </xf>
    <xf numFmtId="0" fontId="16" fillId="12" borderId="20" xfId="0" applyFont="1" applyFill="1" applyBorder="1" applyAlignment="1">
      <alignment horizontal="center"/>
    </xf>
    <xf numFmtId="0" fontId="4" fillId="0" borderId="44" xfId="0" applyFont="1" applyBorder="1"/>
    <xf numFmtId="0" fontId="16" fillId="0" borderId="38" xfId="0" applyFont="1" applyBorder="1"/>
    <xf numFmtId="0" fontId="16" fillId="0" borderId="18" xfId="0" applyFont="1" applyBorder="1" applyAlignment="1">
      <alignment vertical="top" wrapText="1"/>
    </xf>
    <xf numFmtId="4" fontId="14" fillId="0" borderId="17" xfId="0" applyNumberFormat="1" applyFont="1" applyBorder="1"/>
    <xf numFmtId="0" fontId="58" fillId="0" borderId="7" xfId="0" applyFont="1" applyBorder="1" applyAlignment="1">
      <alignment horizontal="center"/>
    </xf>
    <xf numFmtId="0" fontId="2" fillId="2" borderId="2" xfId="0" applyFont="1" applyFill="1" applyBorder="1" applyAlignment="1" applyProtection="1">
      <alignment wrapText="1"/>
      <protection locked="0"/>
    </xf>
    <xf numFmtId="0" fontId="50" fillId="3" borderId="5" xfId="1" applyFill="1" applyBorder="1" applyAlignment="1"/>
    <xf numFmtId="0" fontId="43" fillId="3" borderId="5" xfId="0" applyFont="1" applyFill="1" applyBorder="1"/>
    <xf numFmtId="0" fontId="2" fillId="2" borderId="42" xfId="0" applyFont="1" applyFill="1" applyBorder="1" applyAlignment="1">
      <alignment horizontal="left" vertical="top" wrapText="1"/>
    </xf>
    <xf numFmtId="0" fontId="9" fillId="0" borderId="7" xfId="0" applyFont="1" applyBorder="1" applyAlignment="1">
      <alignment wrapText="1"/>
    </xf>
    <xf numFmtId="0" fontId="2" fillId="8" borderId="63" xfId="0" applyFont="1" applyFill="1" applyBorder="1" applyAlignment="1">
      <alignment horizontal="right"/>
    </xf>
    <xf numFmtId="0" fontId="12" fillId="5" borderId="7" xfId="0" applyFont="1" applyFill="1" applyBorder="1" applyAlignment="1">
      <alignment horizontal="center" wrapText="1"/>
    </xf>
    <xf numFmtId="4" fontId="17" fillId="0" borderId="26" xfId="0" applyNumberFormat="1" applyFont="1" applyBorder="1" applyAlignment="1">
      <alignment horizontal="right"/>
    </xf>
    <xf numFmtId="4" fontId="17" fillId="0" borderId="17" xfId="0" applyNumberFormat="1" applyFont="1" applyBorder="1" applyAlignment="1">
      <alignment horizontal="right"/>
    </xf>
    <xf numFmtId="0" fontId="13" fillId="2" borderId="7" xfId="0" applyFont="1" applyFill="1" applyBorder="1" applyAlignment="1">
      <alignment horizontal="center" wrapText="1"/>
    </xf>
    <xf numFmtId="0" fontId="1" fillId="8" borderId="64" xfId="0" applyFont="1" applyFill="1" applyBorder="1" applyAlignment="1">
      <alignment horizontal="left" vertical="center"/>
    </xf>
    <xf numFmtId="0" fontId="7" fillId="2" borderId="7" xfId="0" applyFont="1" applyFill="1" applyBorder="1" applyAlignment="1">
      <alignment horizontal="center" wrapText="1"/>
    </xf>
    <xf numFmtId="4" fontId="15" fillId="6" borderId="47" xfId="0" applyNumberFormat="1" applyFont="1" applyFill="1" applyBorder="1" applyAlignment="1">
      <alignment horizontal="center"/>
    </xf>
    <xf numFmtId="4" fontId="19" fillId="0" borderId="17" xfId="0" applyNumberFormat="1" applyFont="1" applyBorder="1" applyAlignment="1">
      <alignment horizontal="right"/>
    </xf>
    <xf numFmtId="4" fontId="19" fillId="0" borderId="21" xfId="0" applyNumberFormat="1" applyFont="1" applyBorder="1" applyAlignment="1">
      <alignment horizontal="right"/>
    </xf>
    <xf numFmtId="4" fontId="19" fillId="0" borderId="26" xfId="0" applyNumberFormat="1" applyFont="1" applyBorder="1" applyAlignment="1">
      <alignment horizontal="right"/>
    </xf>
    <xf numFmtId="0" fontId="0" fillId="0" borderId="17" xfId="0" applyBorder="1" applyAlignment="1">
      <alignment horizontal="right"/>
    </xf>
    <xf numFmtId="4" fontId="19" fillId="0" borderId="65" xfId="0" applyNumberFormat="1" applyFont="1" applyBorder="1" applyAlignment="1">
      <alignment horizontal="right"/>
    </xf>
    <xf numFmtId="4" fontId="19" fillId="0" borderId="66" xfId="0" applyNumberFormat="1" applyFont="1" applyBorder="1" applyAlignment="1">
      <alignment horizontal="right"/>
    </xf>
    <xf numFmtId="2" fontId="19" fillId="0" borderId="17" xfId="0" applyNumberFormat="1" applyFont="1" applyBorder="1"/>
    <xf numFmtId="2" fontId="22" fillId="0" borderId="21" xfId="0" applyNumberFormat="1" applyFont="1" applyBorder="1"/>
    <xf numFmtId="4" fontId="19" fillId="2" borderId="17" xfId="0" applyNumberFormat="1" applyFont="1" applyFill="1" applyBorder="1"/>
    <xf numFmtId="0" fontId="34" fillId="0" borderId="17" xfId="0" applyFont="1" applyBorder="1" applyAlignment="1">
      <alignment horizontal="right"/>
    </xf>
    <xf numFmtId="0" fontId="0" fillId="0" borderId="66" xfId="0" applyBorder="1" applyAlignment="1">
      <alignment horizontal="right"/>
    </xf>
    <xf numFmtId="2" fontId="22" fillId="0" borderId="26" xfId="0" applyNumberFormat="1" applyFont="1" applyBorder="1"/>
    <xf numFmtId="2" fontId="22" fillId="0" borderId="17" xfId="0" applyNumberFormat="1" applyFont="1" applyBorder="1"/>
    <xf numFmtId="2" fontId="19" fillId="0" borderId="26" xfId="0" applyNumberFormat="1" applyFont="1" applyBorder="1"/>
    <xf numFmtId="0" fontId="0" fillId="0" borderId="17" xfId="0" applyBorder="1"/>
    <xf numFmtId="2" fontId="17" fillId="0" borderId="17" xfId="0" applyNumberFormat="1" applyFont="1" applyBorder="1"/>
    <xf numFmtId="0" fontId="59" fillId="11" borderId="56" xfId="0" applyFont="1" applyFill="1" applyBorder="1" applyAlignment="1">
      <alignment horizontal="center" wrapText="1"/>
    </xf>
    <xf numFmtId="0" fontId="59" fillId="11" borderId="0" xfId="0" applyFont="1" applyFill="1" applyAlignment="1">
      <alignment horizontal="center" wrapText="1"/>
    </xf>
    <xf numFmtId="165" fontId="24" fillId="0" borderId="53" xfId="2" applyBorder="1" applyAlignment="1"/>
    <xf numFmtId="166" fontId="38" fillId="0" borderId="52" xfId="0" applyNumberFormat="1" applyFont="1" applyBorder="1" applyAlignment="1">
      <alignment wrapText="1"/>
    </xf>
    <xf numFmtId="0" fontId="38" fillId="0" borderId="52" xfId="0" applyFont="1" applyBorder="1" applyAlignment="1">
      <alignment wrapText="1"/>
    </xf>
    <xf numFmtId="165" fontId="24" fillId="12" borderId="53" xfId="2" applyFill="1" applyBorder="1" applyAlignment="1"/>
    <xf numFmtId="165" fontId="42" fillId="0" borderId="67" xfId="0" applyNumberFormat="1" applyFont="1" applyBorder="1"/>
    <xf numFmtId="0" fontId="0" fillId="0" borderId="68" xfId="0" applyBorder="1"/>
  </cellXfs>
  <cellStyles count="7">
    <cellStyle name="Collegamento ipertestuale" xfId="1" builtinId="8"/>
    <cellStyle name="Migliaia" xfId="2" builtinId="3"/>
    <cellStyle name="Migliaia [0]" xfId="3" builtinId="6"/>
    <cellStyle name="Migliaia 2" xfId="4" xr:uid="{00000000-0005-0000-0000-000003000000}"/>
    <cellStyle name="Normale" xfId="0" builtinId="0"/>
    <cellStyle name="Normale 2" xfId="5" xr:uid="{00000000-0005-0000-0000-000005000000}"/>
    <cellStyle name="Normale 3" xfId="6" xr:uid="{00000000-0005-0000-0000-000006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BFBFE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B4B4B4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267335</xdr:colOff>
      <xdr:row>0</xdr:row>
      <xdr:rowOff>38100</xdr:rowOff>
    </xdr:from>
    <xdr:to>
      <xdr:col>1</xdr:col>
      <xdr:colOff>1875495</xdr:colOff>
      <xdr:row>2</xdr:row>
      <xdr:rowOff>106680</xdr:rowOff>
    </xdr:to>
    <xdr:sp macro="" textlink="" fLocksText="0">
      <xdr:nvSpPr>
        <xdr:cNvPr id="1025" name="CasellaDiTesto 2">
          <a:extLst>
            <a:ext uri="{FF2B5EF4-FFF2-40B4-BE49-F238E27FC236}">
              <a16:creationId xmlns:a16="http://schemas.microsoft.com/office/drawing/2014/main" id="{74FB548B-CA49-EA7F-9D68-54F1D494C88A}"/>
            </a:ext>
          </a:extLst>
        </xdr:cNvPr>
        <xdr:cNvSpPr>
          <a:spLocks noChangeArrowheads="1"/>
        </xdr:cNvSpPr>
      </xdr:nvSpPr>
      <xdr:spPr bwMode="auto">
        <a:xfrm>
          <a:off x="264795" y="38100"/>
          <a:ext cx="2901322" cy="556260"/>
        </a:xfrm>
        <a:prstGeom prst="wedgeEllipseCallout">
          <a:avLst>
            <a:gd name="adj1" fmla="val -23481"/>
            <a:gd name="adj2" fmla="val 110463"/>
          </a:avLst>
        </a:prstGeom>
        <a:solidFill>
          <a:srgbClr val="FFC000"/>
        </a:solidFill>
        <a:ln w="9360" cap="sq">
          <a:solidFill>
            <a:srgbClr val="BCBCBC"/>
          </a:solidFill>
          <a:miter lim="800000"/>
          <a:headEnd/>
          <a:tailEnd/>
        </a:ln>
        <a:effectLst/>
      </xdr:spPr>
      <xdr:txBody>
        <a:bodyPr vertOverflow="clip" wrap="square" lIns="20160" tIns="20160" rIns="20160" bIns="20160" anchor="t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Calibri"/>
              <a:cs typeface="Calibri"/>
            </a:rPr>
            <a:t>Prendi la Tessera e riporta il codice completo del Socioghiaia</a:t>
          </a:r>
        </a:p>
        <a:p>
          <a:pPr algn="l" rtl="0">
            <a:defRPr sz="1000"/>
          </a:pPr>
          <a:endParaRPr lang="it-IT" sz="1200" b="1" i="0" u="none" strike="noStrike" baseline="0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762000</xdr:colOff>
      <xdr:row>0</xdr:row>
      <xdr:rowOff>292100</xdr:rowOff>
    </xdr:from>
    <xdr:to>
      <xdr:col>4</xdr:col>
      <xdr:colOff>31750</xdr:colOff>
      <xdr:row>1</xdr:row>
      <xdr:rowOff>685800</xdr:rowOff>
    </xdr:to>
    <xdr:sp macro="" textlink="">
      <xdr:nvSpPr>
        <xdr:cNvPr id="3" name="Saetta 2">
          <a:extLst>
            <a:ext uri="{FF2B5EF4-FFF2-40B4-BE49-F238E27FC236}">
              <a16:creationId xmlns:a16="http://schemas.microsoft.com/office/drawing/2014/main" id="{E49D234C-7FD9-EA44-187E-21E2ED37959B}"/>
            </a:ext>
          </a:extLst>
        </xdr:cNvPr>
        <xdr:cNvSpPr/>
      </xdr:nvSpPr>
      <xdr:spPr bwMode="auto">
        <a:xfrm>
          <a:off x="6286500" y="292100"/>
          <a:ext cx="393700" cy="717550"/>
        </a:xfrm>
        <a:prstGeom prst="lightningBolt">
          <a:avLst/>
        </a:prstGeom>
        <a:solidFill>
          <a:srgbClr val="FF0000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lang="it-IT" sz="1100"/>
        </a:p>
      </xdr:txBody>
    </xdr:sp>
    <xdr:clientData/>
  </xdr:twoCellAnchor>
  <xdr:twoCellAnchor>
    <xdr:from>
      <xdr:col>4</xdr:col>
      <xdr:colOff>519736</xdr:colOff>
      <xdr:row>1</xdr:row>
      <xdr:rowOff>137740</xdr:rowOff>
    </xdr:from>
    <xdr:to>
      <xdr:col>6</xdr:col>
      <xdr:colOff>23590</xdr:colOff>
      <xdr:row>1</xdr:row>
      <xdr:rowOff>517106</xdr:rowOff>
    </xdr:to>
    <xdr:sp macro="" textlink="">
      <xdr:nvSpPr>
        <xdr:cNvPr id="4" name="Saetta 3">
          <a:extLst>
            <a:ext uri="{FF2B5EF4-FFF2-40B4-BE49-F238E27FC236}">
              <a16:creationId xmlns:a16="http://schemas.microsoft.com/office/drawing/2014/main" id="{9CB0C3B9-13A1-A04A-EEC8-3D50822A36EC}"/>
            </a:ext>
          </a:extLst>
        </xdr:cNvPr>
        <xdr:cNvSpPr/>
      </xdr:nvSpPr>
      <xdr:spPr bwMode="auto">
        <a:xfrm rot="3433096">
          <a:off x="7416230" y="213546"/>
          <a:ext cx="379366" cy="875454"/>
        </a:xfrm>
        <a:prstGeom prst="lightningBolt">
          <a:avLst/>
        </a:prstGeom>
        <a:solidFill>
          <a:srgbClr val="FF0000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lang="it-IT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6350</xdr:colOff>
          <xdr:row>0</xdr:row>
          <xdr:rowOff>57150</xdr:rowOff>
        </xdr:from>
        <xdr:to>
          <xdr:col>6</xdr:col>
          <xdr:colOff>222250</xdr:colOff>
          <xdr:row>0</xdr:row>
          <xdr:rowOff>381000</xdr:rowOff>
        </xdr:to>
        <xdr:pic>
          <xdr:nvPicPr>
            <xdr:cNvPr id="3117" name="Immagine 2">
              <a:extLst>
                <a:ext uri="{FF2B5EF4-FFF2-40B4-BE49-F238E27FC236}">
                  <a16:creationId xmlns:a16="http://schemas.microsoft.com/office/drawing/2014/main" id="{988B6695-7D64-25EA-6215-C699DC97E41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Bellaveder!$C$1" spid="_x0000_s3137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5232400" y="57150"/>
              <a:ext cx="3524250" cy="32385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  <xdr:twoCellAnchor>
    <xdr:from>
      <xdr:col>3</xdr:col>
      <xdr:colOff>387350</xdr:colOff>
      <xdr:row>0</xdr:row>
      <xdr:rowOff>425450</xdr:rowOff>
    </xdr:from>
    <xdr:to>
      <xdr:col>4</xdr:col>
      <xdr:colOff>31750</xdr:colOff>
      <xdr:row>1</xdr:row>
      <xdr:rowOff>698500</xdr:rowOff>
    </xdr:to>
    <xdr:sp macro="" textlink="">
      <xdr:nvSpPr>
        <xdr:cNvPr id="4" name="Saetta 3">
          <a:extLst>
            <a:ext uri="{FF2B5EF4-FFF2-40B4-BE49-F238E27FC236}">
              <a16:creationId xmlns:a16="http://schemas.microsoft.com/office/drawing/2014/main" id="{FBC2138F-8515-7AB4-D6F9-8D9A830E9B85}"/>
            </a:ext>
          </a:extLst>
        </xdr:cNvPr>
        <xdr:cNvSpPr/>
      </xdr:nvSpPr>
      <xdr:spPr bwMode="auto">
        <a:xfrm>
          <a:off x="6559550" y="425450"/>
          <a:ext cx="444500" cy="704850"/>
        </a:xfrm>
        <a:prstGeom prst="lightningBolt">
          <a:avLst/>
        </a:prstGeom>
        <a:solidFill>
          <a:srgbClr val="FF0000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lang="it-IT" sz="1100"/>
        </a:p>
      </xdr:txBody>
    </xdr:sp>
    <xdr:clientData/>
  </xdr:twoCellAnchor>
  <xdr:twoCellAnchor>
    <xdr:from>
      <xdr:col>4</xdr:col>
      <xdr:colOff>361590</xdr:colOff>
      <xdr:row>1</xdr:row>
      <xdr:rowOff>76301</xdr:rowOff>
    </xdr:from>
    <xdr:to>
      <xdr:col>5</xdr:col>
      <xdr:colOff>550032</xdr:colOff>
      <xdr:row>1</xdr:row>
      <xdr:rowOff>470594</xdr:rowOff>
    </xdr:to>
    <xdr:sp macro="" textlink="">
      <xdr:nvSpPr>
        <xdr:cNvPr id="5" name="Saetta 4">
          <a:extLst>
            <a:ext uri="{FF2B5EF4-FFF2-40B4-BE49-F238E27FC236}">
              <a16:creationId xmlns:a16="http://schemas.microsoft.com/office/drawing/2014/main" id="{BA3FEF82-D58E-FB37-EAFC-497BD2CA83BF}"/>
            </a:ext>
          </a:extLst>
        </xdr:cNvPr>
        <xdr:cNvSpPr/>
      </xdr:nvSpPr>
      <xdr:spPr bwMode="auto">
        <a:xfrm rot="3096313">
          <a:off x="7545289" y="296702"/>
          <a:ext cx="394293" cy="817092"/>
        </a:xfrm>
        <a:prstGeom prst="lightningBolt">
          <a:avLst/>
        </a:prstGeom>
        <a:solidFill>
          <a:srgbClr val="FF0000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lang="it-IT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glio1"/>
  <dimension ref="A1:I148"/>
  <sheetViews>
    <sheetView tabSelected="1" topLeftCell="A49" workbookViewId="0">
      <selection activeCell="E62" sqref="E62"/>
    </sheetView>
  </sheetViews>
  <sheetFormatPr defaultColWidth="9" defaultRowHeight="14.4" x14ac:dyDescent="0.3"/>
  <cols>
    <col min="1" max="1" width="16.88671875" customWidth="1"/>
    <col min="2" max="2" width="53.5546875" customWidth="1"/>
    <col min="3" max="3" width="17.5546875" style="1" customWidth="1"/>
    <col min="4" max="4" width="10.44140625" style="2" customWidth="1"/>
    <col min="5" max="5" width="13" customWidth="1"/>
    <col min="6" max="6" width="0.44140625" style="1" customWidth="1"/>
    <col min="7" max="7" width="2.44140625" style="1" customWidth="1"/>
    <col min="8" max="8" width="16.44140625" style="3" customWidth="1"/>
  </cols>
  <sheetData>
    <row r="1" spans="1:9" ht="7.35" customHeight="1" thickTop="1" thickBot="1" x14ac:dyDescent="0.35">
      <c r="A1" s="199" t="s">
        <v>172</v>
      </c>
      <c r="B1" s="199"/>
      <c r="C1" s="199"/>
      <c r="D1" s="199"/>
      <c r="E1" s="199"/>
      <c r="F1" s="199"/>
      <c r="G1" s="199"/>
      <c r="H1" s="199"/>
    </row>
    <row r="2" spans="1:9" ht="31.35" customHeight="1" thickTop="1" thickBot="1" x14ac:dyDescent="0.35">
      <c r="A2" s="199"/>
      <c r="B2" s="199"/>
      <c r="C2" s="199"/>
      <c r="D2" s="199"/>
      <c r="E2" s="199"/>
      <c r="F2" s="199"/>
      <c r="G2" s="199"/>
      <c r="H2" s="199"/>
    </row>
    <row r="3" spans="1:9" ht="36.6" customHeight="1" thickTop="1" thickBot="1" x14ac:dyDescent="0.35">
      <c r="A3" s="4" t="s">
        <v>0</v>
      </c>
      <c r="B3" s="94" t="s">
        <v>81</v>
      </c>
      <c r="C3" s="5" t="s">
        <v>79</v>
      </c>
      <c r="D3" s="200" t="s">
        <v>1</v>
      </c>
      <c r="E3" s="200"/>
      <c r="F3" s="200"/>
      <c r="G3" s="200"/>
      <c r="H3" s="6" t="s">
        <v>2</v>
      </c>
    </row>
    <row r="4" spans="1:9" ht="39.6" customHeight="1" thickTop="1" thickBot="1" x14ac:dyDescent="0.45">
      <c r="A4" s="7"/>
      <c r="B4" s="149"/>
      <c r="C4" s="8"/>
      <c r="D4" s="201"/>
      <c r="E4" s="202"/>
      <c r="F4" s="202"/>
      <c r="G4" s="202"/>
      <c r="H4" s="9">
        <f>F100</f>
        <v>0</v>
      </c>
    </row>
    <row r="5" spans="1:9" ht="130.5" customHeight="1" thickBot="1" x14ac:dyDescent="0.35">
      <c r="A5" s="203" t="s">
        <v>173</v>
      </c>
      <c r="B5" s="203"/>
      <c r="C5" s="203"/>
      <c r="D5" s="203"/>
      <c r="E5" s="203"/>
      <c r="F5" s="203"/>
      <c r="G5" s="203"/>
      <c r="H5" s="203"/>
    </row>
    <row r="6" spans="1:9" ht="8.25" customHeight="1" thickBot="1" x14ac:dyDescent="0.35">
      <c r="A6" s="203"/>
      <c r="B6" s="203"/>
      <c r="C6" s="203"/>
      <c r="D6" s="203"/>
      <c r="E6" s="203"/>
      <c r="F6" s="203"/>
      <c r="G6" s="203"/>
      <c r="H6" s="203"/>
    </row>
    <row r="7" spans="1:9" ht="57.6" customHeight="1" thickTop="1" thickBot="1" x14ac:dyDescent="0.35">
      <c r="A7" s="204" t="s">
        <v>145</v>
      </c>
      <c r="B7" s="204"/>
      <c r="C7" s="204"/>
      <c r="D7" s="204"/>
      <c r="E7" s="204"/>
      <c r="F7" s="204"/>
      <c r="G7" s="204"/>
      <c r="H7" s="204"/>
      <c r="I7" s="10"/>
    </row>
    <row r="8" spans="1:9" ht="24" customHeight="1" thickTop="1" thickBot="1" x14ac:dyDescent="0.35">
      <c r="A8" s="205" t="s">
        <v>3</v>
      </c>
      <c r="B8" s="205"/>
      <c r="C8" s="11" t="s">
        <v>4</v>
      </c>
      <c r="D8" s="12" t="s">
        <v>5</v>
      </c>
      <c r="E8" s="206" t="s">
        <v>6</v>
      </c>
      <c r="F8" s="206"/>
      <c r="G8" s="209"/>
      <c r="H8" s="209"/>
    </row>
    <row r="9" spans="1:9" ht="32.4" customHeight="1" thickTop="1" thickBot="1" x14ac:dyDescent="0.45">
      <c r="A9" s="210" t="s">
        <v>7</v>
      </c>
      <c r="B9" s="210"/>
      <c r="C9" s="13"/>
      <c r="D9" s="14"/>
      <c r="E9" s="15"/>
      <c r="F9" s="16"/>
      <c r="G9" s="211"/>
      <c r="H9" s="211"/>
    </row>
    <row r="10" spans="1:9" ht="42.9" customHeight="1" thickTop="1" thickBot="1" x14ac:dyDescent="0.45">
      <c r="A10" s="17" t="s">
        <v>8</v>
      </c>
      <c r="B10" s="172" t="s">
        <v>146</v>
      </c>
      <c r="C10" s="18" t="s">
        <v>9</v>
      </c>
      <c r="D10" s="19" t="s">
        <v>10</v>
      </c>
      <c r="E10" s="20" t="s">
        <v>11</v>
      </c>
      <c r="F10" s="212" t="s">
        <v>12</v>
      </c>
      <c r="G10" s="212"/>
      <c r="H10" s="212"/>
    </row>
    <row r="11" spans="1:9" ht="21.9" customHeight="1" thickBot="1" x14ac:dyDescent="0.35">
      <c r="A11" s="21" t="s">
        <v>13</v>
      </c>
      <c r="B11" s="22" t="s">
        <v>14</v>
      </c>
      <c r="C11" s="23">
        <v>8.5</v>
      </c>
      <c r="D11" s="24">
        <f>SUM(C11:C11)</f>
        <v>8.5</v>
      </c>
      <c r="E11" s="25"/>
      <c r="F11" s="213">
        <f>E11*D11</f>
        <v>0</v>
      </c>
      <c r="G11" s="213"/>
      <c r="H11" s="213"/>
    </row>
    <row r="12" spans="1:9" ht="21.9" customHeight="1" x14ac:dyDescent="0.3">
      <c r="A12" s="27"/>
      <c r="B12" s="28" t="s">
        <v>123</v>
      </c>
      <c r="C12" s="29"/>
      <c r="D12" s="30"/>
      <c r="E12" s="95"/>
      <c r="F12" s="213"/>
      <c r="G12" s="213"/>
      <c r="H12" s="213"/>
    </row>
    <row r="13" spans="1:9" ht="21.9" customHeight="1" thickBot="1" x14ac:dyDescent="0.35">
      <c r="A13" s="31" t="s">
        <v>15</v>
      </c>
      <c r="B13" s="32" t="s">
        <v>82</v>
      </c>
      <c r="C13" s="33">
        <v>6</v>
      </c>
      <c r="D13" s="34">
        <f>SUM(C13:C13)</f>
        <v>6</v>
      </c>
      <c r="E13" s="35"/>
      <c r="F13" s="26"/>
      <c r="G13" s="214">
        <f>D13*E13</f>
        <v>0</v>
      </c>
      <c r="H13" s="214"/>
    </row>
    <row r="14" spans="1:9" ht="21.9" customHeight="1" x14ac:dyDescent="0.3">
      <c r="A14" s="27"/>
      <c r="B14" s="28" t="s">
        <v>122</v>
      </c>
      <c r="C14" s="29"/>
      <c r="D14" s="30"/>
      <c r="E14" s="95"/>
      <c r="F14" s="213"/>
      <c r="G14" s="213"/>
      <c r="H14" s="213"/>
    </row>
    <row r="15" spans="1:9" ht="21.9" customHeight="1" x14ac:dyDescent="0.3">
      <c r="A15" s="31" t="s">
        <v>147</v>
      </c>
      <c r="B15" s="32" t="s">
        <v>121</v>
      </c>
      <c r="C15" s="33">
        <v>3.5</v>
      </c>
      <c r="D15" s="34">
        <f>SUM(C15:C15)</f>
        <v>3.5</v>
      </c>
      <c r="E15" s="35"/>
      <c r="F15" s="26"/>
      <c r="G15" s="214">
        <f>D15*E15</f>
        <v>0</v>
      </c>
      <c r="H15" s="214"/>
    </row>
    <row r="16" spans="1:9" ht="15" thickBot="1" x14ac:dyDescent="0.35">
      <c r="A16" s="31" t="s">
        <v>148</v>
      </c>
      <c r="B16" s="32" t="s">
        <v>219</v>
      </c>
      <c r="C16" s="33">
        <v>2.4</v>
      </c>
      <c r="D16" s="34">
        <f>SUM(C16:C16)</f>
        <v>2.4</v>
      </c>
      <c r="E16" s="35"/>
      <c r="F16" s="26"/>
      <c r="G16" s="214">
        <f>D16*E16</f>
        <v>0</v>
      </c>
      <c r="H16" s="214"/>
    </row>
    <row r="17" spans="1:8" ht="21.9" customHeight="1" x14ac:dyDescent="0.3">
      <c r="A17" s="27"/>
      <c r="B17" s="28" t="s">
        <v>16</v>
      </c>
      <c r="C17" s="38"/>
      <c r="D17" s="39"/>
      <c r="E17" s="40"/>
      <c r="F17" s="213"/>
      <c r="G17" s="213"/>
      <c r="H17" s="213"/>
    </row>
    <row r="18" spans="1:8" ht="15.6" customHeight="1" thickBot="1" x14ac:dyDescent="0.35">
      <c r="A18" s="31" t="s">
        <v>149</v>
      </c>
      <c r="B18" s="41" t="s">
        <v>17</v>
      </c>
      <c r="C18" s="42">
        <v>6</v>
      </c>
      <c r="D18" s="43">
        <f>SUM(C18:C18)</f>
        <v>6</v>
      </c>
      <c r="E18" s="44"/>
      <c r="F18" s="213">
        <f>E18*D18</f>
        <v>0</v>
      </c>
      <c r="G18" s="213"/>
      <c r="H18" s="213"/>
    </row>
    <row r="19" spans="1:8" ht="21.9" customHeight="1" x14ac:dyDescent="0.3">
      <c r="A19" s="27"/>
      <c r="B19" s="28" t="s">
        <v>18</v>
      </c>
      <c r="C19" s="29"/>
      <c r="D19" s="45"/>
      <c r="E19" s="46"/>
      <c r="F19" s="219"/>
      <c r="G19" s="219"/>
      <c r="H19" s="219"/>
    </row>
    <row r="20" spans="1:8" ht="12" customHeight="1" x14ac:dyDescent="0.3">
      <c r="A20" s="31" t="s">
        <v>150</v>
      </c>
      <c r="B20" s="32" t="s">
        <v>19</v>
      </c>
      <c r="C20" s="33">
        <v>45</v>
      </c>
      <c r="D20" s="47">
        <f>SUM(C20:C20)</f>
        <v>45</v>
      </c>
      <c r="E20" s="35"/>
      <c r="F20" s="213">
        <f>E20*D20</f>
        <v>0</v>
      </c>
      <c r="G20" s="213"/>
      <c r="H20" s="213"/>
    </row>
    <row r="21" spans="1:8" ht="17.25" customHeight="1" thickBot="1" x14ac:dyDescent="0.35">
      <c r="A21" s="31" t="s">
        <v>151</v>
      </c>
      <c r="B21" s="32" t="s">
        <v>20</v>
      </c>
      <c r="C21" s="33">
        <v>59</v>
      </c>
      <c r="D21" s="47">
        <f>SUM(C21:C21)</f>
        <v>59</v>
      </c>
      <c r="E21" s="35"/>
      <c r="F21" s="213">
        <f>E21*D21</f>
        <v>0</v>
      </c>
      <c r="G21" s="213"/>
      <c r="H21" s="213"/>
    </row>
    <row r="22" spans="1:8" ht="21.9" customHeight="1" x14ac:dyDescent="0.3">
      <c r="A22" s="27"/>
      <c r="B22" s="28" t="s">
        <v>21</v>
      </c>
      <c r="C22" s="29"/>
      <c r="D22" s="45"/>
      <c r="E22" s="46"/>
      <c r="F22" s="219"/>
      <c r="G22" s="219"/>
      <c r="H22" s="219"/>
    </row>
    <row r="23" spans="1:8" x14ac:dyDescent="0.3">
      <c r="A23" s="73" t="s">
        <v>152</v>
      </c>
      <c r="B23" s="88" t="s">
        <v>80</v>
      </c>
      <c r="C23" s="58">
        <v>75</v>
      </c>
      <c r="D23" s="47">
        <f>SUM(C23:C23)</f>
        <v>75</v>
      </c>
      <c r="E23" s="35"/>
      <c r="F23" s="213">
        <f>E23*D23</f>
        <v>0</v>
      </c>
      <c r="G23" s="213"/>
      <c r="H23" s="213"/>
    </row>
    <row r="24" spans="1:8" ht="15" thickBot="1" x14ac:dyDescent="0.35">
      <c r="A24" s="31" t="s">
        <v>153</v>
      </c>
      <c r="B24" s="88" t="s">
        <v>74</v>
      </c>
      <c r="C24" s="33">
        <v>65</v>
      </c>
      <c r="D24" s="47">
        <f>SUM(C24:C24)</f>
        <v>65</v>
      </c>
      <c r="E24" s="35"/>
      <c r="F24" s="213">
        <f>E24*D24</f>
        <v>0</v>
      </c>
      <c r="G24" s="213"/>
      <c r="H24" s="213"/>
    </row>
    <row r="25" spans="1:8" ht="17.399999999999999" x14ac:dyDescent="0.3">
      <c r="A25" s="27"/>
      <c r="B25" s="28" t="s">
        <v>22</v>
      </c>
      <c r="C25" s="29"/>
      <c r="D25" s="45"/>
      <c r="E25" s="46"/>
      <c r="F25" s="219"/>
      <c r="G25" s="219"/>
      <c r="H25" s="219"/>
    </row>
    <row r="26" spans="1:8" ht="15" thickBot="1" x14ac:dyDescent="0.35">
      <c r="A26" s="31" t="s">
        <v>220</v>
      </c>
      <c r="B26" s="32" t="s">
        <v>208</v>
      </c>
      <c r="C26" s="33">
        <v>65</v>
      </c>
      <c r="D26" s="47">
        <f>SUM(C26:C26)</f>
        <v>65</v>
      </c>
      <c r="E26" s="35"/>
      <c r="F26" s="213">
        <f>E26*D26</f>
        <v>0</v>
      </c>
      <c r="G26" s="213"/>
      <c r="H26" s="213"/>
    </row>
    <row r="27" spans="1:8" ht="21.9" customHeight="1" thickBot="1" x14ac:dyDescent="0.35">
      <c r="A27" s="48" t="s">
        <v>154</v>
      </c>
      <c r="B27" s="49" t="s">
        <v>52</v>
      </c>
      <c r="C27" s="50">
        <v>15.5</v>
      </c>
      <c r="D27" s="51">
        <f>SUM(C27:C27)</f>
        <v>15.5</v>
      </c>
      <c r="E27" s="25"/>
      <c r="F27" s="217">
        <f>E27*D27</f>
        <v>0</v>
      </c>
      <c r="G27" s="218"/>
      <c r="H27" s="213"/>
    </row>
    <row r="28" spans="1:8" ht="18.600000000000001" customHeight="1" x14ac:dyDescent="0.3">
      <c r="A28" s="86" t="s">
        <v>155</v>
      </c>
      <c r="B28" s="28" t="s">
        <v>213</v>
      </c>
      <c r="C28" s="97">
        <v>14.9</v>
      </c>
      <c r="D28" s="81">
        <f>SUM(C28:C28)</f>
        <v>14.9</v>
      </c>
      <c r="E28" s="98"/>
      <c r="F28" s="26"/>
      <c r="G28" s="215">
        <f>E28*D28</f>
        <v>0</v>
      </c>
      <c r="H28" s="223"/>
    </row>
    <row r="29" spans="1:8" ht="16.8" x14ac:dyDescent="0.3">
      <c r="A29" s="85" t="s">
        <v>156</v>
      </c>
      <c r="B29" s="191" t="s">
        <v>214</v>
      </c>
      <c r="C29" s="33">
        <v>10.9</v>
      </c>
      <c r="D29" s="43">
        <v>8</v>
      </c>
      <c r="E29" s="44"/>
      <c r="F29" s="26"/>
      <c r="G29" s="215">
        <f>E29*D29</f>
        <v>0</v>
      </c>
      <c r="H29" s="223"/>
    </row>
    <row r="30" spans="1:8" ht="18.600000000000001" customHeight="1" thickBot="1" x14ac:dyDescent="0.35">
      <c r="A30" s="102" t="s">
        <v>157</v>
      </c>
      <c r="B30" s="99" t="s">
        <v>215</v>
      </c>
      <c r="C30" s="100">
        <v>14.9</v>
      </c>
      <c r="D30" s="43">
        <v>11</v>
      </c>
      <c r="E30" s="101"/>
      <c r="F30" s="217">
        <f>E30*D30</f>
        <v>0</v>
      </c>
      <c r="G30" s="218"/>
      <c r="H30" s="213"/>
    </row>
    <row r="31" spans="1:8" ht="21.9" customHeight="1" x14ac:dyDescent="0.3">
      <c r="A31" s="27"/>
      <c r="B31" s="28" t="s">
        <v>23</v>
      </c>
      <c r="C31" s="29"/>
      <c r="D31" s="45"/>
      <c r="E31" s="46"/>
      <c r="F31" s="219"/>
      <c r="G31" s="219"/>
      <c r="H31" s="219"/>
    </row>
    <row r="32" spans="1:8" ht="12" customHeight="1" x14ac:dyDescent="0.3">
      <c r="A32" s="31" t="s">
        <v>158</v>
      </c>
      <c r="B32" s="32" t="s">
        <v>216</v>
      </c>
      <c r="C32" s="33">
        <v>12.2</v>
      </c>
      <c r="D32" s="47">
        <f>SUM(C32:C32)</f>
        <v>12.2</v>
      </c>
      <c r="E32" s="35"/>
      <c r="F32" s="213">
        <f>E32*D32</f>
        <v>0</v>
      </c>
      <c r="G32" s="213"/>
      <c r="H32" s="213"/>
    </row>
    <row r="33" spans="1:9" ht="12.9" customHeight="1" x14ac:dyDescent="0.3">
      <c r="A33" s="31" t="s">
        <v>159</v>
      </c>
      <c r="B33" s="32" t="s">
        <v>217</v>
      </c>
      <c r="C33" s="33">
        <v>12.2</v>
      </c>
      <c r="D33" s="47">
        <f>SUM(C33:C33)</f>
        <v>12.2</v>
      </c>
      <c r="E33" s="35"/>
      <c r="F33" s="213">
        <f>E33*D33</f>
        <v>0</v>
      </c>
      <c r="G33" s="213"/>
      <c r="H33" s="213"/>
    </row>
    <row r="34" spans="1:9" ht="12.9" customHeight="1" thickBot="1" x14ac:dyDescent="0.35">
      <c r="A34" s="36" t="s">
        <v>160</v>
      </c>
      <c r="B34" s="52" t="s">
        <v>218</v>
      </c>
      <c r="C34" s="53">
        <v>12.2</v>
      </c>
      <c r="D34" s="54">
        <f>SUM(C34:C34)</f>
        <v>12.2</v>
      </c>
      <c r="E34" s="37"/>
      <c r="F34" s="213">
        <f>E34*D34</f>
        <v>0</v>
      </c>
      <c r="G34" s="213"/>
      <c r="H34" s="213"/>
    </row>
    <row r="35" spans="1:9" ht="21.9" customHeight="1" x14ac:dyDescent="0.3">
      <c r="A35" s="31"/>
      <c r="B35" s="80" t="s">
        <v>54</v>
      </c>
      <c r="C35" s="38"/>
      <c r="D35" s="45"/>
      <c r="E35" s="148"/>
      <c r="F35" s="213"/>
      <c r="G35" s="213"/>
      <c r="H35" s="213"/>
    </row>
    <row r="36" spans="1:9" ht="12" customHeight="1" x14ac:dyDescent="0.3">
      <c r="A36" s="73" t="s">
        <v>161</v>
      </c>
      <c r="B36" s="32" t="s">
        <v>53</v>
      </c>
      <c r="C36" s="91">
        <v>4.9000000000000004</v>
      </c>
      <c r="D36" s="89">
        <f>SUM(C36:C36)</f>
        <v>4.9000000000000004</v>
      </c>
      <c r="E36" s="82"/>
      <c r="F36" s="26"/>
      <c r="G36" s="215">
        <f>D36*E36</f>
        <v>0</v>
      </c>
      <c r="H36" s="216"/>
      <c r="I36" s="26"/>
    </row>
    <row r="37" spans="1:9" ht="12" customHeight="1" x14ac:dyDescent="0.3">
      <c r="A37" s="73" t="s">
        <v>25</v>
      </c>
      <c r="B37" s="32" t="s">
        <v>55</v>
      </c>
      <c r="C37" s="90">
        <v>5.3</v>
      </c>
      <c r="D37" s="43">
        <f>SUM(C37:C37)</f>
        <v>5.3</v>
      </c>
      <c r="E37" s="82"/>
      <c r="F37" s="26"/>
      <c r="G37" s="215">
        <f>D37*E37</f>
        <v>0</v>
      </c>
      <c r="H37" s="216"/>
    </row>
    <row r="38" spans="1:9" ht="12" customHeight="1" x14ac:dyDescent="0.3">
      <c r="A38" s="73" t="s">
        <v>26</v>
      </c>
      <c r="B38" s="32" t="s">
        <v>56</v>
      </c>
      <c r="C38" s="42">
        <v>5.5</v>
      </c>
      <c r="D38" s="43">
        <f>SUM(C38:C38)</f>
        <v>5.5</v>
      </c>
      <c r="E38" s="82"/>
      <c r="F38" s="26"/>
      <c r="G38" s="215">
        <f>D38*E38</f>
        <v>0</v>
      </c>
      <c r="H38" s="216"/>
    </row>
    <row r="39" spans="1:9" ht="12" customHeight="1" thickBot="1" x14ac:dyDescent="0.35">
      <c r="A39" s="73" t="s">
        <v>27</v>
      </c>
      <c r="B39" s="92" t="s">
        <v>57</v>
      </c>
      <c r="C39" s="93">
        <v>5.5</v>
      </c>
      <c r="D39" s="60">
        <f>SUM(C39:C39)</f>
        <v>5.5</v>
      </c>
      <c r="E39" s="83"/>
      <c r="F39" s="26"/>
      <c r="G39" s="215">
        <f>D39*E39</f>
        <v>0</v>
      </c>
      <c r="H39" s="216"/>
    </row>
    <row r="40" spans="1:9" ht="21.75" customHeight="1" x14ac:dyDescent="0.3">
      <c r="A40" s="27"/>
      <c r="B40" s="28" t="s">
        <v>24</v>
      </c>
      <c r="C40" s="29"/>
      <c r="D40" s="30"/>
      <c r="E40" s="55"/>
      <c r="F40" s="219"/>
      <c r="G40" s="219"/>
      <c r="H40" s="219"/>
    </row>
    <row r="41" spans="1:9" ht="12" customHeight="1" x14ac:dyDescent="0.3">
      <c r="A41" s="31" t="s">
        <v>28</v>
      </c>
      <c r="B41" s="173" t="s">
        <v>174</v>
      </c>
      <c r="C41" s="91">
        <v>21</v>
      </c>
      <c r="D41" s="91">
        <v>21</v>
      </c>
      <c r="E41" s="35"/>
      <c r="F41" s="213">
        <f>E41*D41</f>
        <v>0</v>
      </c>
      <c r="G41" s="213"/>
      <c r="H41" s="213"/>
    </row>
    <row r="42" spans="1:9" ht="12" customHeight="1" x14ac:dyDescent="0.3">
      <c r="A42" s="31" t="s">
        <v>84</v>
      </c>
      <c r="B42" s="32" t="s">
        <v>83</v>
      </c>
      <c r="C42" s="33">
        <v>14.9</v>
      </c>
      <c r="D42" s="47">
        <f>SUM(C42:C42)</f>
        <v>14.9</v>
      </c>
      <c r="E42" s="35"/>
      <c r="F42" s="213">
        <f>E42*D42</f>
        <v>0</v>
      </c>
      <c r="G42" s="213"/>
      <c r="H42" s="213"/>
    </row>
    <row r="43" spans="1:9" ht="12" customHeight="1" x14ac:dyDescent="0.3">
      <c r="A43" s="31" t="s">
        <v>30</v>
      </c>
      <c r="B43" s="32" t="s">
        <v>58</v>
      </c>
      <c r="C43" s="33">
        <v>13</v>
      </c>
      <c r="D43" s="47">
        <f>SUM(C43:C43)</f>
        <v>13</v>
      </c>
      <c r="E43" s="35"/>
      <c r="F43" s="213">
        <f>E43*D43</f>
        <v>0</v>
      </c>
      <c r="G43" s="213"/>
      <c r="H43" s="213"/>
    </row>
    <row r="44" spans="1:9" ht="12" customHeight="1" thickBot="1" x14ac:dyDescent="0.35">
      <c r="A44" s="36" t="s">
        <v>31</v>
      </c>
      <c r="B44" s="32" t="s">
        <v>59</v>
      </c>
      <c r="C44" s="33">
        <v>6</v>
      </c>
      <c r="D44" s="47">
        <f>SUM(C44:C44)</f>
        <v>6</v>
      </c>
      <c r="E44" s="35"/>
      <c r="F44" s="213">
        <f>E44*D44</f>
        <v>0</v>
      </c>
      <c r="G44" s="213"/>
      <c r="H44" s="213"/>
    </row>
    <row r="45" spans="1:9" ht="21.9" customHeight="1" x14ac:dyDescent="0.3">
      <c r="A45" s="73"/>
      <c r="B45" s="80" t="s">
        <v>77</v>
      </c>
      <c r="C45" s="38"/>
      <c r="D45" s="45"/>
      <c r="E45" s="148"/>
      <c r="F45" s="213"/>
      <c r="G45" s="213"/>
      <c r="H45" s="213"/>
    </row>
    <row r="46" spans="1:9" ht="12" customHeight="1" x14ac:dyDescent="0.3">
      <c r="A46" s="73" t="s">
        <v>33</v>
      </c>
      <c r="B46" s="32" t="s">
        <v>75</v>
      </c>
      <c r="C46" s="91">
        <v>6</v>
      </c>
      <c r="D46" s="89">
        <f>SUM(C46:C46)</f>
        <v>6</v>
      </c>
      <c r="E46" s="82"/>
      <c r="F46" s="26"/>
      <c r="G46" s="215">
        <f>D46*E46</f>
        <v>0</v>
      </c>
      <c r="H46" s="216"/>
      <c r="I46" s="26"/>
    </row>
    <row r="47" spans="1:9" ht="12" customHeight="1" x14ac:dyDescent="0.3">
      <c r="A47" s="73" t="s">
        <v>34</v>
      </c>
      <c r="B47" s="32" t="s">
        <v>76</v>
      </c>
      <c r="C47" s="42">
        <v>6.5</v>
      </c>
      <c r="D47" s="43">
        <f>SUM(C47:C47)</f>
        <v>6.5</v>
      </c>
      <c r="E47" s="82"/>
      <c r="F47" s="26"/>
      <c r="G47" s="215">
        <f>D47*E47</f>
        <v>0</v>
      </c>
      <c r="H47" s="216"/>
    </row>
    <row r="48" spans="1:9" ht="12" customHeight="1" x14ac:dyDescent="0.3">
      <c r="A48" s="73" t="s">
        <v>35</v>
      </c>
      <c r="B48" s="32" t="s">
        <v>124</v>
      </c>
      <c r="C48" s="42">
        <v>6.5</v>
      </c>
      <c r="D48" s="43">
        <f>SUM(C48:C48)</f>
        <v>6.5</v>
      </c>
      <c r="E48" s="82"/>
      <c r="F48" s="26"/>
      <c r="G48" s="215">
        <f>D48*E48</f>
        <v>0</v>
      </c>
      <c r="H48" s="216"/>
    </row>
    <row r="49" spans="1:8" ht="12" customHeight="1" thickBot="1" x14ac:dyDescent="0.35">
      <c r="A49" s="192" t="s">
        <v>36</v>
      </c>
      <c r="B49" s="32" t="s">
        <v>175</v>
      </c>
      <c r="C49" s="42">
        <v>6.5</v>
      </c>
      <c r="D49" s="43">
        <f>SUM(C49:C49)</f>
        <v>6.5</v>
      </c>
      <c r="E49" s="82"/>
      <c r="F49" s="26"/>
      <c r="G49" s="215">
        <f>D49*E49</f>
        <v>0</v>
      </c>
      <c r="H49" s="216"/>
    </row>
    <row r="50" spans="1:8" ht="17.399999999999999" x14ac:dyDescent="0.3">
      <c r="A50" s="27"/>
      <c r="B50" s="28" t="s">
        <v>176</v>
      </c>
      <c r="C50" s="29"/>
      <c r="D50" s="45"/>
      <c r="E50" s="95"/>
      <c r="F50" s="96"/>
      <c r="G50" s="207"/>
      <c r="H50" s="222"/>
    </row>
    <row r="51" spans="1:8" ht="14.4" customHeight="1" thickBot="1" x14ac:dyDescent="0.35">
      <c r="A51" s="193" t="s">
        <v>61</v>
      </c>
      <c r="B51" s="52" t="s">
        <v>177</v>
      </c>
      <c r="C51" s="53">
        <v>5</v>
      </c>
      <c r="D51" s="54">
        <v>5</v>
      </c>
      <c r="E51" s="37"/>
      <c r="F51" s="96"/>
      <c r="G51" s="207">
        <f>E51*D51</f>
        <v>0</v>
      </c>
      <c r="H51" s="222"/>
    </row>
    <row r="52" spans="1:8" ht="17.100000000000001" customHeight="1" x14ac:dyDescent="0.3">
      <c r="A52" s="84"/>
      <c r="B52" s="28" t="s">
        <v>29</v>
      </c>
      <c r="C52" s="29"/>
      <c r="D52" s="81"/>
      <c r="E52" s="87"/>
      <c r="F52" s="26"/>
      <c r="G52" s="215"/>
      <c r="H52" s="213"/>
    </row>
    <row r="53" spans="1:8" ht="15" customHeight="1" x14ac:dyDescent="0.3">
      <c r="A53" s="31" t="s">
        <v>62</v>
      </c>
      <c r="B53" s="32" t="s">
        <v>60</v>
      </c>
      <c r="C53" s="59">
        <v>18.5</v>
      </c>
      <c r="D53" s="47">
        <v>9</v>
      </c>
      <c r="E53" s="35"/>
      <c r="F53" s="26"/>
      <c r="G53" s="224">
        <f t="shared" ref="G53:G58" si="0">E53*D53</f>
        <v>0</v>
      </c>
      <c r="H53" s="225"/>
    </row>
    <row r="54" spans="1:8" ht="14.1" customHeight="1" x14ac:dyDescent="0.3">
      <c r="A54" s="31" t="s">
        <v>38</v>
      </c>
      <c r="B54" s="32" t="s">
        <v>78</v>
      </c>
      <c r="C54" s="59">
        <v>17</v>
      </c>
      <c r="D54" s="47">
        <v>7</v>
      </c>
      <c r="E54" s="35"/>
      <c r="F54" s="26"/>
      <c r="G54" s="220">
        <f t="shared" si="0"/>
        <v>0</v>
      </c>
      <c r="H54" s="220"/>
    </row>
    <row r="55" spans="1:8" ht="12" customHeight="1" x14ac:dyDescent="0.3">
      <c r="A55" s="56" t="s">
        <v>39</v>
      </c>
      <c r="B55" s="32" t="s">
        <v>178</v>
      </c>
      <c r="C55" s="59">
        <v>18.5</v>
      </c>
      <c r="D55" s="60">
        <v>8</v>
      </c>
      <c r="E55" s="44"/>
      <c r="F55" s="26"/>
      <c r="G55" s="220">
        <f t="shared" si="0"/>
        <v>0</v>
      </c>
      <c r="H55" s="220"/>
    </row>
    <row r="56" spans="1:8" ht="12" customHeight="1" x14ac:dyDescent="0.3">
      <c r="A56" s="56" t="s">
        <v>41</v>
      </c>
      <c r="B56" s="32" t="s">
        <v>179</v>
      </c>
      <c r="C56" s="59">
        <v>14.5</v>
      </c>
      <c r="D56" s="60">
        <v>12</v>
      </c>
      <c r="E56" s="44"/>
      <c r="F56" s="26"/>
      <c r="G56" s="220">
        <f t="shared" si="0"/>
        <v>0</v>
      </c>
      <c r="H56" s="220"/>
    </row>
    <row r="57" spans="1:8" ht="12" customHeight="1" x14ac:dyDescent="0.3">
      <c r="A57" s="56" t="s">
        <v>42</v>
      </c>
      <c r="B57" s="61" t="s">
        <v>125</v>
      </c>
      <c r="C57" s="72">
        <v>20.5</v>
      </c>
      <c r="D57" s="60">
        <v>10</v>
      </c>
      <c r="E57" s="71"/>
      <c r="F57" s="26"/>
      <c r="G57" s="220">
        <f t="shared" si="0"/>
        <v>0</v>
      </c>
      <c r="H57" s="220"/>
    </row>
    <row r="58" spans="1:8" ht="13.35" customHeight="1" thickBot="1" x14ac:dyDescent="0.35">
      <c r="A58" s="56" t="s">
        <v>44</v>
      </c>
      <c r="B58" s="61" t="s">
        <v>180</v>
      </c>
      <c r="C58" s="72">
        <v>6.5</v>
      </c>
      <c r="D58" s="60">
        <v>6.5</v>
      </c>
      <c r="E58" s="71"/>
      <c r="F58" s="26"/>
      <c r="G58" s="220">
        <f t="shared" si="0"/>
        <v>0</v>
      </c>
      <c r="H58" s="220"/>
    </row>
    <row r="59" spans="1:8" ht="17.399999999999999" x14ac:dyDescent="0.3">
      <c r="A59" s="27"/>
      <c r="B59" s="28" t="s">
        <v>181</v>
      </c>
      <c r="C59" s="29"/>
      <c r="D59" s="45"/>
      <c r="E59" s="46"/>
      <c r="F59" s="219"/>
      <c r="G59" s="219"/>
      <c r="H59" s="219"/>
    </row>
    <row r="60" spans="1:8" ht="15" thickBot="1" x14ac:dyDescent="0.35">
      <c r="A60" s="194" t="s">
        <v>46</v>
      </c>
      <c r="B60" s="32" t="s">
        <v>182</v>
      </c>
      <c r="C60" s="33">
        <v>20.25</v>
      </c>
      <c r="D60" s="47">
        <v>25</v>
      </c>
      <c r="E60" s="35"/>
      <c r="F60" s="213">
        <f>E60*D60</f>
        <v>0</v>
      </c>
      <c r="G60" s="213"/>
      <c r="H60" s="213"/>
    </row>
    <row r="61" spans="1:8" ht="17.399999999999999" x14ac:dyDescent="0.3">
      <c r="A61" s="27"/>
      <c r="B61" s="28" t="s">
        <v>183</v>
      </c>
      <c r="C61" s="29"/>
      <c r="D61" s="45"/>
      <c r="E61" s="46"/>
      <c r="F61" s="219"/>
      <c r="G61" s="219"/>
      <c r="H61" s="219"/>
    </row>
    <row r="62" spans="1:8" x14ac:dyDescent="0.3">
      <c r="A62" s="31" t="s">
        <v>47</v>
      </c>
      <c r="B62" s="32" t="s">
        <v>184</v>
      </c>
      <c r="C62" s="33">
        <v>17</v>
      </c>
      <c r="D62" s="47">
        <v>20</v>
      </c>
      <c r="E62" s="35"/>
      <c r="F62" s="174"/>
      <c r="G62" s="226">
        <f>E62*D62</f>
        <v>0</v>
      </c>
      <c r="H62" s="227"/>
    </row>
    <row r="63" spans="1:8" ht="15" thickBot="1" x14ac:dyDescent="0.35">
      <c r="A63" s="31" t="s">
        <v>48</v>
      </c>
      <c r="B63" s="32" t="s">
        <v>185</v>
      </c>
      <c r="C63" s="33">
        <v>7</v>
      </c>
      <c r="D63" s="47">
        <v>7</v>
      </c>
      <c r="E63" s="35"/>
      <c r="F63" s="213">
        <f>E63*D63</f>
        <v>0</v>
      </c>
      <c r="G63" s="213"/>
      <c r="H63" s="213"/>
    </row>
    <row r="64" spans="1:8" ht="18.600000000000001" customHeight="1" x14ac:dyDescent="0.3">
      <c r="A64" s="27"/>
      <c r="B64" s="28" t="s">
        <v>85</v>
      </c>
      <c r="C64" s="29"/>
      <c r="D64" s="30"/>
      <c r="E64" s="55"/>
      <c r="F64" s="228"/>
      <c r="G64" s="228"/>
      <c r="H64" s="228"/>
    </row>
    <row r="65" spans="1:8" ht="12" customHeight="1" x14ac:dyDescent="0.3">
      <c r="A65" s="31" t="s">
        <v>49</v>
      </c>
      <c r="B65" s="32" t="s">
        <v>86</v>
      </c>
      <c r="C65" s="33">
        <v>10</v>
      </c>
      <c r="D65" s="47">
        <f>SUM(C65:C65)</f>
        <v>10</v>
      </c>
      <c r="E65" s="35"/>
      <c r="F65" s="208">
        <f>E65*D65</f>
        <v>0</v>
      </c>
      <c r="G65" s="208"/>
      <c r="H65" s="208"/>
    </row>
    <row r="66" spans="1:8" ht="12" customHeight="1" x14ac:dyDescent="0.3">
      <c r="A66" s="31" t="s">
        <v>50</v>
      </c>
      <c r="B66" s="32" t="s">
        <v>209</v>
      </c>
      <c r="C66" s="33">
        <v>5.5</v>
      </c>
      <c r="D66" s="47">
        <f>SUM(C66:C66)</f>
        <v>5.5</v>
      </c>
      <c r="E66" s="35"/>
      <c r="F66" s="208">
        <f>E66*D66</f>
        <v>0</v>
      </c>
      <c r="G66" s="208"/>
      <c r="H66" s="208"/>
    </row>
    <row r="67" spans="1:8" ht="12" customHeight="1" x14ac:dyDescent="0.3">
      <c r="A67" s="31" t="s">
        <v>63</v>
      </c>
      <c r="B67" s="32" t="s">
        <v>210</v>
      </c>
      <c r="C67" s="33">
        <v>5.5</v>
      </c>
      <c r="D67" s="47">
        <f>SUM(C67:C67)</f>
        <v>5.5</v>
      </c>
      <c r="E67" s="35"/>
      <c r="F67" s="208">
        <f>E67*D67</f>
        <v>0</v>
      </c>
      <c r="G67" s="208"/>
      <c r="H67" s="208"/>
    </row>
    <row r="68" spans="1:8" ht="12" customHeight="1" x14ac:dyDescent="0.3">
      <c r="A68" s="70" t="s">
        <v>64</v>
      </c>
      <c r="B68" s="92" t="s">
        <v>211</v>
      </c>
      <c r="C68" s="104">
        <v>5.5</v>
      </c>
      <c r="D68" s="105">
        <f>SUM(C68:C68)</f>
        <v>5.5</v>
      </c>
      <c r="E68" s="106"/>
      <c r="F68" s="208">
        <f>E68*D68</f>
        <v>0</v>
      </c>
      <c r="G68" s="208"/>
      <c r="H68" s="208"/>
    </row>
    <row r="69" spans="1:8" ht="14.25" customHeight="1" thickBot="1" x14ac:dyDescent="0.35">
      <c r="A69" s="70" t="s">
        <v>223</v>
      </c>
      <c r="B69" s="52" t="s">
        <v>212</v>
      </c>
      <c r="C69" s="33">
        <v>10</v>
      </c>
      <c r="D69" s="47">
        <f>SUM(C69:C69)</f>
        <v>10</v>
      </c>
      <c r="E69" s="106"/>
      <c r="F69" s="208">
        <f>E69*D69</f>
        <v>0</v>
      </c>
      <c r="G69" s="208"/>
      <c r="H69" s="208"/>
    </row>
    <row r="70" spans="1:8" ht="15.9" customHeight="1" x14ac:dyDescent="0.3">
      <c r="A70" s="27"/>
      <c r="B70" s="28" t="s">
        <v>87</v>
      </c>
      <c r="C70" s="29"/>
      <c r="D70" s="45"/>
      <c r="E70" s="95"/>
      <c r="F70" s="103"/>
      <c r="G70" s="207"/>
      <c r="H70" s="208"/>
    </row>
    <row r="71" spans="1:8" ht="14.25" customHeight="1" x14ac:dyDescent="0.3">
      <c r="A71" s="31" t="s">
        <v>65</v>
      </c>
      <c r="B71" s="32" t="s">
        <v>186</v>
      </c>
      <c r="C71" s="33">
        <v>9.5</v>
      </c>
      <c r="D71" s="47">
        <f>SUM(C71:C71)</f>
        <v>9.5</v>
      </c>
      <c r="E71" s="35"/>
      <c r="F71" s="103"/>
      <c r="G71" s="207">
        <f>E71*D71</f>
        <v>0</v>
      </c>
      <c r="H71" s="208"/>
    </row>
    <row r="72" spans="1:8" ht="14.25" customHeight="1" x14ac:dyDescent="0.3">
      <c r="A72" s="31" t="s">
        <v>66</v>
      </c>
      <c r="B72" s="32" t="s">
        <v>126</v>
      </c>
      <c r="C72" s="33">
        <v>4.5</v>
      </c>
      <c r="D72" s="47">
        <f>SUM(C72:C72)</f>
        <v>4.5</v>
      </c>
      <c r="E72" s="35"/>
      <c r="F72" s="103"/>
      <c r="G72" s="207">
        <f>E72*D72</f>
        <v>0</v>
      </c>
      <c r="H72" s="208"/>
    </row>
    <row r="73" spans="1:8" ht="14.25" customHeight="1" x14ac:dyDescent="0.3">
      <c r="A73" s="31" t="s">
        <v>67</v>
      </c>
      <c r="B73" s="32" t="s">
        <v>127</v>
      </c>
      <c r="C73" s="33">
        <v>4.5</v>
      </c>
      <c r="D73" s="47">
        <f>SUM(C73:C73)</f>
        <v>4.5</v>
      </c>
      <c r="E73" s="35"/>
      <c r="F73" s="103"/>
      <c r="G73" s="207">
        <f>E73*D73</f>
        <v>0</v>
      </c>
      <c r="H73" s="208"/>
    </row>
    <row r="74" spans="1:8" ht="14.25" customHeight="1" x14ac:dyDescent="0.3">
      <c r="A74" s="31" t="s">
        <v>71</v>
      </c>
      <c r="B74" s="32" t="s">
        <v>128</v>
      </c>
      <c r="C74" s="33">
        <v>20</v>
      </c>
      <c r="D74" s="47">
        <f>SUM(C74:C74)</f>
        <v>20</v>
      </c>
      <c r="E74" s="35"/>
      <c r="F74" s="103"/>
      <c r="G74" s="207">
        <f>E74*D74</f>
        <v>0</v>
      </c>
      <c r="H74" s="208"/>
    </row>
    <row r="75" spans="1:8" ht="14.25" customHeight="1" thickBot="1" x14ac:dyDescent="0.35">
      <c r="A75" s="36" t="s">
        <v>72</v>
      </c>
      <c r="B75" s="92" t="s">
        <v>129</v>
      </c>
      <c r="C75" s="104">
        <v>28</v>
      </c>
      <c r="D75" s="105">
        <f>SUM(C75:C75)</f>
        <v>28</v>
      </c>
      <c r="E75" s="37"/>
      <c r="F75" s="103"/>
      <c r="G75" s="207">
        <f>E75*D75</f>
        <v>0</v>
      </c>
      <c r="H75" s="208"/>
    </row>
    <row r="76" spans="1:8" ht="14.25" customHeight="1" thickBot="1" x14ac:dyDescent="0.35">
      <c r="A76" s="151"/>
      <c r="B76" s="195" t="s">
        <v>130</v>
      </c>
      <c r="C76" s="29"/>
      <c r="D76" s="152"/>
      <c r="E76" s="87"/>
      <c r="F76" s="103"/>
      <c r="G76" s="150"/>
      <c r="H76" s="103"/>
    </row>
    <row r="77" spans="1:8" ht="14.25" customHeight="1" x14ac:dyDescent="0.3">
      <c r="A77" s="151" t="s">
        <v>68</v>
      </c>
      <c r="B77" s="197" t="s">
        <v>187</v>
      </c>
      <c r="C77" s="33">
        <v>37</v>
      </c>
      <c r="D77" s="47">
        <f>SUM(C77:C77)</f>
        <v>37</v>
      </c>
      <c r="E77" s="44"/>
      <c r="F77" s="103"/>
      <c r="G77" s="207">
        <f>E77*D77</f>
        <v>0</v>
      </c>
      <c r="H77" s="208"/>
    </row>
    <row r="78" spans="1:8" ht="14.25" customHeight="1" x14ac:dyDescent="0.3">
      <c r="A78" s="151" t="s">
        <v>69</v>
      </c>
      <c r="B78" s="196" t="s">
        <v>131</v>
      </c>
      <c r="C78" s="104">
        <v>37</v>
      </c>
      <c r="D78" s="47">
        <f>SUM(C78:C78)</f>
        <v>37</v>
      </c>
      <c r="E78" s="71"/>
      <c r="F78" s="103"/>
      <c r="G78" s="207">
        <f>E78*D78</f>
        <v>0</v>
      </c>
      <c r="H78" s="208"/>
    </row>
    <row r="79" spans="1:8" ht="14.25" customHeight="1" thickBot="1" x14ac:dyDescent="0.35">
      <c r="A79" s="151" t="s">
        <v>70</v>
      </c>
      <c r="B79" s="175" t="s">
        <v>188</v>
      </c>
      <c r="C79" s="53">
        <v>30</v>
      </c>
      <c r="D79" s="47">
        <f>SUM(C79:C79)</f>
        <v>30</v>
      </c>
      <c r="E79" s="153"/>
      <c r="F79" s="103"/>
      <c r="G79" s="207">
        <f>E79*D79</f>
        <v>0</v>
      </c>
      <c r="H79" s="208"/>
    </row>
    <row r="80" spans="1:8" ht="17.399999999999999" customHeight="1" x14ac:dyDescent="0.3">
      <c r="A80" s="27"/>
      <c r="B80" s="28" t="s">
        <v>37</v>
      </c>
      <c r="C80" s="29"/>
      <c r="D80" s="67"/>
      <c r="E80" s="68"/>
      <c r="F80" s="213"/>
      <c r="G80" s="213"/>
      <c r="H80" s="213"/>
    </row>
    <row r="81" spans="1:9" ht="12" customHeight="1" x14ac:dyDescent="0.3">
      <c r="A81" s="31" t="s">
        <v>73</v>
      </c>
      <c r="B81" s="32" t="s">
        <v>132</v>
      </c>
      <c r="C81" s="65">
        <v>32</v>
      </c>
      <c r="D81" s="69">
        <f>SUM(C81:C81)</f>
        <v>32</v>
      </c>
      <c r="E81" s="44"/>
      <c r="F81" s="221">
        <f>E81*D81</f>
        <v>0</v>
      </c>
      <c r="G81" s="221"/>
      <c r="H81" s="221"/>
    </row>
    <row r="82" spans="1:9" ht="12" customHeight="1" thickBot="1" x14ac:dyDescent="0.35">
      <c r="A82" s="70" t="s">
        <v>112</v>
      </c>
      <c r="B82" s="64" t="s">
        <v>40</v>
      </c>
      <c r="C82" s="65">
        <v>25</v>
      </c>
      <c r="D82" s="69">
        <f>SUM(C82:C82)</f>
        <v>25</v>
      </c>
      <c r="E82" s="44"/>
      <c r="F82" s="221">
        <f>E82*D82</f>
        <v>0</v>
      </c>
      <c r="G82" s="221"/>
      <c r="H82" s="221"/>
    </row>
    <row r="83" spans="1:9" ht="18.75" customHeight="1" x14ac:dyDescent="0.3">
      <c r="A83" s="27"/>
      <c r="B83" s="28" t="s">
        <v>133</v>
      </c>
      <c r="C83" s="29"/>
      <c r="D83" s="67"/>
      <c r="E83" s="68"/>
      <c r="F83" s="219"/>
      <c r="G83" s="219"/>
      <c r="H83" s="219"/>
    </row>
    <row r="84" spans="1:9" ht="15" customHeight="1" x14ac:dyDescent="0.3">
      <c r="A84" s="70" t="s">
        <v>120</v>
      </c>
      <c r="B84" s="64" t="s">
        <v>134</v>
      </c>
      <c r="C84" s="59">
        <v>48</v>
      </c>
      <c r="D84" s="59">
        <f>SUM(C84:C84)</f>
        <v>48</v>
      </c>
      <c r="E84" s="35"/>
      <c r="F84" s="213">
        <f>E84*D84</f>
        <v>0</v>
      </c>
      <c r="G84" s="213"/>
      <c r="H84" s="213"/>
    </row>
    <row r="85" spans="1:9" ht="15" customHeight="1" thickBot="1" x14ac:dyDescent="0.35">
      <c r="A85" s="70" t="s">
        <v>162</v>
      </c>
      <c r="B85" s="52" t="s">
        <v>135</v>
      </c>
      <c r="C85" s="62">
        <v>25</v>
      </c>
      <c r="D85" s="62">
        <f>SUM(C85:C85)</f>
        <v>25</v>
      </c>
      <c r="E85" s="37"/>
      <c r="F85" s="213">
        <f>E85*D85</f>
        <v>0</v>
      </c>
      <c r="G85" s="213"/>
      <c r="H85" s="213"/>
    </row>
    <row r="86" spans="1:9" ht="21.9" customHeight="1" x14ac:dyDescent="0.3">
      <c r="A86" s="27"/>
      <c r="B86" s="28" t="s">
        <v>43</v>
      </c>
      <c r="C86" s="29"/>
      <c r="D86" s="30"/>
      <c r="E86" s="63"/>
      <c r="F86" s="219"/>
      <c r="G86" s="219"/>
      <c r="H86" s="219"/>
    </row>
    <row r="87" spans="1:9" ht="12" customHeight="1" x14ac:dyDescent="0.3">
      <c r="A87" s="31" t="s">
        <v>163</v>
      </c>
      <c r="B87" s="64" t="s">
        <v>45</v>
      </c>
      <c r="C87" s="59">
        <v>58</v>
      </c>
      <c r="D87" s="59">
        <f>SUM(C87:C87)</f>
        <v>58</v>
      </c>
      <c r="E87" s="35"/>
      <c r="F87" s="213">
        <f>E87*D87</f>
        <v>0</v>
      </c>
      <c r="G87" s="213"/>
      <c r="H87" s="213"/>
    </row>
    <row r="88" spans="1:9" ht="12" customHeight="1" thickBot="1" x14ac:dyDescent="0.35">
      <c r="A88" s="36" t="s">
        <v>164</v>
      </c>
      <c r="B88" s="66" t="s">
        <v>88</v>
      </c>
      <c r="C88" s="62">
        <v>68</v>
      </c>
      <c r="D88" s="62">
        <f>SUM(C88:C88)</f>
        <v>68</v>
      </c>
      <c r="E88" s="37"/>
      <c r="F88" s="213">
        <f>E88*D88</f>
        <v>0</v>
      </c>
      <c r="G88" s="213"/>
      <c r="H88" s="213"/>
    </row>
    <row r="89" spans="1:9" ht="19.5" customHeight="1" x14ac:dyDescent="0.3">
      <c r="A89" s="73"/>
      <c r="B89" s="57" t="s">
        <v>136</v>
      </c>
      <c r="C89" s="58"/>
      <c r="D89" s="74"/>
      <c r="E89" s="75"/>
      <c r="F89" s="213"/>
      <c r="G89" s="213"/>
      <c r="H89" s="213"/>
    </row>
    <row r="90" spans="1:9" ht="12" customHeight="1" x14ac:dyDescent="0.3">
      <c r="A90" s="31" t="s">
        <v>165</v>
      </c>
      <c r="B90" s="61" t="s">
        <v>190</v>
      </c>
      <c r="C90" s="65">
        <v>38</v>
      </c>
      <c r="D90" s="69">
        <f>SUM(C90:C90)</f>
        <v>38</v>
      </c>
      <c r="E90" s="44"/>
      <c r="F90" s="213">
        <f>E90*D90</f>
        <v>0</v>
      </c>
      <c r="G90" s="213"/>
      <c r="H90" s="213"/>
    </row>
    <row r="91" spans="1:9" ht="12" customHeight="1" x14ac:dyDescent="0.3">
      <c r="A91" s="31" t="s">
        <v>166</v>
      </c>
      <c r="B91" s="64" t="s">
        <v>189</v>
      </c>
      <c r="C91" s="65">
        <v>46</v>
      </c>
      <c r="D91" s="69">
        <f>SUM(C91:C91)</f>
        <v>46</v>
      </c>
      <c r="E91" s="44"/>
      <c r="F91" s="213">
        <f>E91*D91</f>
        <v>0</v>
      </c>
      <c r="G91" s="213"/>
      <c r="H91" s="213"/>
    </row>
    <row r="92" spans="1:9" ht="18.600000000000001" customHeight="1" x14ac:dyDescent="0.3">
      <c r="A92" s="73"/>
      <c r="B92" s="57" t="s">
        <v>137</v>
      </c>
      <c r="C92" s="58"/>
      <c r="D92" s="74"/>
      <c r="E92" s="75"/>
      <c r="F92" s="213"/>
      <c r="G92" s="213"/>
      <c r="H92" s="213"/>
    </row>
    <row r="93" spans="1:9" ht="24.6" customHeight="1" x14ac:dyDescent="0.3">
      <c r="A93" s="31" t="s">
        <v>167</v>
      </c>
      <c r="B93" s="176" t="s">
        <v>191</v>
      </c>
      <c r="C93" s="65">
        <v>45</v>
      </c>
      <c r="D93" s="69">
        <f>SUM(C93:C93)</f>
        <v>45</v>
      </c>
      <c r="E93" s="44"/>
      <c r="F93" s="213">
        <f>E93*D93</f>
        <v>0</v>
      </c>
      <c r="G93" s="213"/>
      <c r="H93" s="213"/>
    </row>
    <row r="94" spans="1:9" ht="24.6" customHeight="1" x14ac:dyDescent="0.3">
      <c r="A94" s="31" t="s">
        <v>168</v>
      </c>
      <c r="B94" s="64" t="s">
        <v>192</v>
      </c>
      <c r="C94" s="65">
        <v>45</v>
      </c>
      <c r="D94" s="69">
        <f>SUM(C94:C94)</f>
        <v>45</v>
      </c>
      <c r="E94" s="44"/>
      <c r="F94" s="213">
        <f>E94*D94</f>
        <v>0</v>
      </c>
      <c r="G94" s="213"/>
      <c r="H94" s="213"/>
    </row>
    <row r="95" spans="1:9" ht="18.600000000000001" customHeight="1" x14ac:dyDescent="0.3">
      <c r="A95" s="31" t="s">
        <v>169</v>
      </c>
      <c r="B95" s="64" t="s">
        <v>222</v>
      </c>
      <c r="C95" s="65">
        <v>24</v>
      </c>
      <c r="D95" s="69">
        <f>SUM(C95:C95)</f>
        <v>24</v>
      </c>
      <c r="E95" s="44"/>
      <c r="F95" s="213">
        <f>E95*D95</f>
        <v>0</v>
      </c>
      <c r="G95" s="213"/>
      <c r="H95" s="213"/>
    </row>
    <row r="96" spans="1:9" ht="17.100000000000001" customHeight="1" x14ac:dyDescent="0.3">
      <c r="A96" s="31"/>
      <c r="B96" s="57" t="s">
        <v>113</v>
      </c>
      <c r="C96" s="58"/>
      <c r="D96" s="74"/>
      <c r="E96" s="75"/>
      <c r="F96" s="213"/>
      <c r="G96" s="213"/>
      <c r="H96" s="213"/>
      <c r="I96" s="127" t="s">
        <v>116</v>
      </c>
    </row>
    <row r="97" spans="1:9" x14ac:dyDescent="0.3">
      <c r="A97" s="31" t="s">
        <v>170</v>
      </c>
      <c r="B97" s="124" t="s">
        <v>114</v>
      </c>
      <c r="C97" s="125"/>
      <c r="D97" s="126"/>
      <c r="E97" s="132">
        <f>Bellaveder!C23</f>
        <v>0</v>
      </c>
      <c r="F97" s="213">
        <f>Bellaveder!G20</f>
        <v>0</v>
      </c>
      <c r="G97" s="213"/>
      <c r="H97" s="213"/>
    </row>
    <row r="98" spans="1:9" ht="17.100000000000001" customHeight="1" x14ac:dyDescent="0.3">
      <c r="A98" s="31"/>
      <c r="B98" s="57" t="s">
        <v>115</v>
      </c>
      <c r="C98" s="58"/>
      <c r="D98" s="74"/>
      <c r="E98" s="75"/>
      <c r="F98" s="213"/>
      <c r="G98" s="213"/>
      <c r="H98" s="213"/>
      <c r="I98" s="127" t="s">
        <v>117</v>
      </c>
    </row>
    <row r="99" spans="1:9" ht="15" thickBot="1" x14ac:dyDescent="0.35">
      <c r="A99" s="56" t="s">
        <v>221</v>
      </c>
      <c r="B99" s="124" t="s">
        <v>114</v>
      </c>
      <c r="C99" s="125"/>
      <c r="D99" s="126"/>
      <c r="E99" s="132">
        <f>'CA'' DEI FAGGI'!C25</f>
        <v>0</v>
      </c>
      <c r="F99" s="213">
        <f>'CA'' DEI FAGGI'!F22</f>
        <v>0</v>
      </c>
      <c r="G99" s="213"/>
      <c r="H99" s="213"/>
    </row>
    <row r="100" spans="1:9" ht="15" thickBot="1" x14ac:dyDescent="0.35">
      <c r="A100" s="76"/>
      <c r="B100" s="77" t="s">
        <v>51</v>
      </c>
      <c r="C100" s="50"/>
      <c r="D100" s="78"/>
      <c r="E100" s="79"/>
      <c r="F100" s="198">
        <f>SUM(F11:H99)</f>
        <v>0</v>
      </c>
      <c r="G100" s="198"/>
      <c r="H100" s="198"/>
    </row>
    <row r="101" spans="1:9" x14ac:dyDescent="0.3">
      <c r="C101"/>
      <c r="D101"/>
    </row>
    <row r="103" spans="1:9" ht="27" customHeight="1" x14ac:dyDescent="0.3">
      <c r="B103" s="128" t="s">
        <v>171</v>
      </c>
      <c r="C103" s="128"/>
      <c r="D103" s="128"/>
      <c r="E103" s="128"/>
    </row>
    <row r="148" ht="21.6" customHeight="1" x14ac:dyDescent="0.3"/>
  </sheetData>
  <sheetProtection algorithmName="SHA-512" hashValue="YuPFvjySLwq6w6BQQApVs+ISuOdhhpDAgYZ65KSDGGXrsmyUjY2EVtmhAZLliF4EwlhMG/z+MZtMqVwzMg2zUQ==" saltValue="NIhDFdyn8FwY/B0cEwQRtQ==" spinCount="100000" sheet="1" objects="1" scenarios="1"/>
  <protectedRanges>
    <protectedRange password="DF1B" sqref="B69:D69" name="Intervallo_5"/>
    <protectedRange sqref="C9:E9" name="Intervallo2"/>
    <protectedRange sqref="A4:G4" name="Intervallo1"/>
    <protectedRange sqref="E11:E58 E64:E95" name="Intervallo3"/>
    <protectedRange sqref="A96:I100" name="Intervallo6"/>
    <protectedRange sqref="E59:E60" name="Intervallo3_1"/>
    <protectedRange sqref="E61:E63" name="Intervallo3_2"/>
  </protectedRanges>
  <mergeCells count="100">
    <mergeCell ref="F96:H96"/>
    <mergeCell ref="F94:H94"/>
    <mergeCell ref="G50:H50"/>
    <mergeCell ref="G62:H62"/>
    <mergeCell ref="G75:H75"/>
    <mergeCell ref="F64:H64"/>
    <mergeCell ref="F65:H65"/>
    <mergeCell ref="F90:H90"/>
    <mergeCell ref="F91:H91"/>
    <mergeCell ref="F92:H92"/>
    <mergeCell ref="F93:H93"/>
    <mergeCell ref="F95:H95"/>
    <mergeCell ref="F86:H86"/>
    <mergeCell ref="F87:H87"/>
    <mergeCell ref="F85:H85"/>
    <mergeCell ref="G78:H78"/>
    <mergeCell ref="F99:H99"/>
    <mergeCell ref="G51:H51"/>
    <mergeCell ref="G28:H28"/>
    <mergeCell ref="G29:H29"/>
    <mergeCell ref="G57:H57"/>
    <mergeCell ref="G70:H70"/>
    <mergeCell ref="G53:H53"/>
    <mergeCell ref="F59:H59"/>
    <mergeCell ref="F60:H60"/>
    <mergeCell ref="F61:H61"/>
    <mergeCell ref="G71:H71"/>
    <mergeCell ref="F44:H44"/>
    <mergeCell ref="G52:H52"/>
    <mergeCell ref="G55:H55"/>
    <mergeCell ref="G56:H56"/>
    <mergeCell ref="F45:H45"/>
    <mergeCell ref="F89:H89"/>
    <mergeCell ref="F88:H88"/>
    <mergeCell ref="F67:H67"/>
    <mergeCell ref="F69:H69"/>
    <mergeCell ref="F84:H84"/>
    <mergeCell ref="G77:H77"/>
    <mergeCell ref="G79:H79"/>
    <mergeCell ref="G39:H39"/>
    <mergeCell ref="F40:H40"/>
    <mergeCell ref="F97:H97"/>
    <mergeCell ref="F98:H98"/>
    <mergeCell ref="G58:H58"/>
    <mergeCell ref="G54:H54"/>
    <mergeCell ref="F80:H80"/>
    <mergeCell ref="F81:H81"/>
    <mergeCell ref="F82:H82"/>
    <mergeCell ref="F68:H68"/>
    <mergeCell ref="F63:H63"/>
    <mergeCell ref="F41:H41"/>
    <mergeCell ref="G46:H46"/>
    <mergeCell ref="F83:H83"/>
    <mergeCell ref="G74:H74"/>
    <mergeCell ref="F66:H66"/>
    <mergeCell ref="F42:H42"/>
    <mergeCell ref="F43:H43"/>
    <mergeCell ref="G47:H47"/>
    <mergeCell ref="G49:H49"/>
    <mergeCell ref="G48:H48"/>
    <mergeCell ref="G38:H38"/>
    <mergeCell ref="G16:H16"/>
    <mergeCell ref="F17:H17"/>
    <mergeCell ref="F18:H18"/>
    <mergeCell ref="F19:H19"/>
    <mergeCell ref="F20:H20"/>
    <mergeCell ref="F21:H21"/>
    <mergeCell ref="F31:H31"/>
    <mergeCell ref="F32:H32"/>
    <mergeCell ref="F33:H33"/>
    <mergeCell ref="F34:H34"/>
    <mergeCell ref="F35:H35"/>
    <mergeCell ref="F22:H22"/>
    <mergeCell ref="F24:H24"/>
    <mergeCell ref="F23:H23"/>
    <mergeCell ref="F27:H27"/>
    <mergeCell ref="F12:H12"/>
    <mergeCell ref="G13:H13"/>
    <mergeCell ref="G15:H15"/>
    <mergeCell ref="G36:H36"/>
    <mergeCell ref="G37:H37"/>
    <mergeCell ref="F30:H30"/>
    <mergeCell ref="F25:H25"/>
    <mergeCell ref="F26:H26"/>
    <mergeCell ref="F100:H100"/>
    <mergeCell ref="A1:H2"/>
    <mergeCell ref="D3:G3"/>
    <mergeCell ref="D4:G4"/>
    <mergeCell ref="A5:H6"/>
    <mergeCell ref="A7:H7"/>
    <mergeCell ref="A8:B8"/>
    <mergeCell ref="E8:F8"/>
    <mergeCell ref="G72:H72"/>
    <mergeCell ref="G73:H73"/>
    <mergeCell ref="G8:H8"/>
    <mergeCell ref="A9:B9"/>
    <mergeCell ref="G9:H9"/>
    <mergeCell ref="F10:H10"/>
    <mergeCell ref="F11:H11"/>
    <mergeCell ref="F14:H14"/>
  </mergeCells>
  <phoneticPr fontId="31" type="noConversion"/>
  <pageMargins left="0.11811023622047245" right="0.11811023622047245" top="0.35433070866141736" bottom="0.15748031496062992" header="0" footer="0"/>
  <pageSetup paperSize="9" scale="70" firstPageNumber="0" orientation="portrait" horizontalDpi="4294967293" verticalDpi="300" r:id="rId1"/>
  <headerFooter alignWithMargins="0"/>
  <rowBreaks count="2" manualBreakCount="2">
    <brk id="104" max="16383" man="1"/>
    <brk id="125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oglio2"/>
  <dimension ref="A1:H23"/>
  <sheetViews>
    <sheetView topLeftCell="A7" workbookViewId="0">
      <selection activeCell="E18" sqref="E18"/>
    </sheetView>
  </sheetViews>
  <sheetFormatPr defaultRowHeight="14.4" x14ac:dyDescent="0.3"/>
  <cols>
    <col min="1" max="1" width="8.5546875" customWidth="1"/>
    <col min="2" max="2" width="56.88671875" customWidth="1"/>
    <col min="3" max="3" width="13.5546875" bestFit="1" customWidth="1"/>
    <col min="4" max="4" width="16.109375" customWidth="1"/>
    <col min="5" max="5" width="10.88671875" customWidth="1"/>
  </cols>
  <sheetData>
    <row r="1" spans="1:8" ht="25.2" thickBot="1" x14ac:dyDescent="0.5">
      <c r="A1" s="107" t="s">
        <v>89</v>
      </c>
      <c r="B1" s="108">
        <f>Natale2023!B4</f>
        <v>0</v>
      </c>
      <c r="C1" s="229" t="s">
        <v>138</v>
      </c>
      <c r="D1" s="230"/>
      <c r="E1" s="230"/>
      <c r="F1" s="230"/>
      <c r="G1" s="230"/>
      <c r="H1" s="230"/>
    </row>
    <row r="2" spans="1:8" ht="57.6" thickBot="1" x14ac:dyDescent="0.45">
      <c r="A2" s="109"/>
      <c r="B2" s="110" t="s">
        <v>32</v>
      </c>
      <c r="C2" s="1"/>
      <c r="D2" s="112" t="s">
        <v>90</v>
      </c>
      <c r="E2" s="113" t="s">
        <v>91</v>
      </c>
      <c r="F2" s="114"/>
      <c r="G2" s="232" t="s">
        <v>92</v>
      </c>
      <c r="H2" s="233"/>
    </row>
    <row r="3" spans="1:8" ht="15.6" x14ac:dyDescent="0.3">
      <c r="A3" s="115"/>
      <c r="B3" s="154" t="s">
        <v>193</v>
      </c>
      <c r="C3" s="111" t="s">
        <v>194</v>
      </c>
      <c r="D3" s="156">
        <v>22</v>
      </c>
      <c r="E3" s="116"/>
      <c r="F3" s="117"/>
      <c r="G3" s="231">
        <f t="shared" ref="G3:G16" si="0">D3*E3</f>
        <v>0</v>
      </c>
      <c r="H3" s="231"/>
    </row>
    <row r="4" spans="1:8" ht="15.6" x14ac:dyDescent="0.3">
      <c r="A4" s="115"/>
      <c r="B4" s="154" t="s">
        <v>195</v>
      </c>
      <c r="C4" s="155" t="s">
        <v>194</v>
      </c>
      <c r="D4" s="156">
        <v>22</v>
      </c>
      <c r="E4" s="116"/>
      <c r="F4" s="117"/>
      <c r="G4" s="231">
        <f t="shared" si="0"/>
        <v>0</v>
      </c>
      <c r="H4" s="231"/>
    </row>
    <row r="5" spans="1:8" ht="15.6" x14ac:dyDescent="0.3">
      <c r="A5" s="115"/>
      <c r="B5" s="181" t="s">
        <v>196</v>
      </c>
      <c r="C5" s="155" t="s">
        <v>194</v>
      </c>
      <c r="D5" s="156">
        <v>26</v>
      </c>
      <c r="E5" s="116"/>
      <c r="F5" s="117"/>
      <c r="G5" s="231">
        <f t="shared" si="0"/>
        <v>0</v>
      </c>
      <c r="H5" s="231"/>
    </row>
    <row r="6" spans="1:8" ht="15.6" x14ac:dyDescent="0.3">
      <c r="A6" s="115"/>
      <c r="B6" s="158"/>
      <c r="C6" s="157"/>
      <c r="D6" s="156"/>
      <c r="E6" s="159"/>
      <c r="F6" s="182"/>
      <c r="G6" s="234"/>
      <c r="H6" s="234"/>
    </row>
    <row r="7" spans="1:8" ht="15.6" x14ac:dyDescent="0.3">
      <c r="A7" s="118"/>
      <c r="B7" s="158" t="s">
        <v>197</v>
      </c>
      <c r="C7" s="155" t="s">
        <v>194</v>
      </c>
      <c r="D7" s="156">
        <v>10</v>
      </c>
      <c r="E7" s="116"/>
      <c r="F7" s="117"/>
      <c r="G7" s="231">
        <f t="shared" si="0"/>
        <v>0</v>
      </c>
      <c r="H7" s="231"/>
    </row>
    <row r="8" spans="1:8" ht="15.6" x14ac:dyDescent="0.3">
      <c r="A8" s="118"/>
      <c r="B8" s="158" t="s">
        <v>198</v>
      </c>
      <c r="C8" s="155" t="s">
        <v>194</v>
      </c>
      <c r="D8" s="156">
        <v>10</v>
      </c>
      <c r="E8" s="116"/>
      <c r="F8" s="117"/>
      <c r="G8" s="231">
        <f t="shared" si="0"/>
        <v>0</v>
      </c>
      <c r="H8" s="231"/>
    </row>
    <row r="9" spans="1:8" ht="15.6" x14ac:dyDescent="0.3">
      <c r="A9" s="118"/>
      <c r="B9" s="158" t="s">
        <v>199</v>
      </c>
      <c r="C9" s="155" t="s">
        <v>194</v>
      </c>
      <c r="D9" s="156">
        <v>12</v>
      </c>
      <c r="E9" s="116"/>
      <c r="F9" s="119"/>
      <c r="G9" s="231">
        <f t="shared" si="0"/>
        <v>0</v>
      </c>
      <c r="H9" s="231"/>
    </row>
    <row r="10" spans="1:8" ht="15.6" x14ac:dyDescent="0.3">
      <c r="A10" s="118"/>
      <c r="B10" s="158" t="s">
        <v>200</v>
      </c>
      <c r="C10" s="155" t="s">
        <v>194</v>
      </c>
      <c r="D10" s="156">
        <v>14</v>
      </c>
      <c r="E10" s="116"/>
      <c r="F10" s="119"/>
      <c r="G10" s="231">
        <f t="shared" si="0"/>
        <v>0</v>
      </c>
      <c r="H10" s="231"/>
    </row>
    <row r="11" spans="1:8" ht="15.6" x14ac:dyDescent="0.3">
      <c r="A11" s="118"/>
      <c r="B11" s="180" t="s">
        <v>201</v>
      </c>
      <c r="C11" s="155" t="s">
        <v>194</v>
      </c>
      <c r="D11" s="156">
        <v>14</v>
      </c>
      <c r="E11" s="116"/>
      <c r="F11" s="119"/>
      <c r="G11" s="231">
        <f t="shared" si="0"/>
        <v>0</v>
      </c>
      <c r="H11" s="231"/>
    </row>
    <row r="12" spans="1:8" ht="15.6" x14ac:dyDescent="0.3">
      <c r="A12" s="118"/>
      <c r="B12" s="158" t="s">
        <v>202</v>
      </c>
      <c r="C12" s="155" t="s">
        <v>194</v>
      </c>
      <c r="D12" s="156">
        <v>14</v>
      </c>
      <c r="E12" s="116"/>
      <c r="F12" s="119"/>
      <c r="G12" s="231">
        <f t="shared" si="0"/>
        <v>0</v>
      </c>
      <c r="H12" s="231"/>
    </row>
    <row r="13" spans="1:8" ht="15.6" x14ac:dyDescent="0.3">
      <c r="A13" s="118"/>
      <c r="B13" s="158"/>
      <c r="C13" s="155"/>
      <c r="D13" s="156"/>
      <c r="E13" s="159"/>
      <c r="F13" s="183"/>
      <c r="G13" s="234"/>
      <c r="H13" s="234"/>
    </row>
    <row r="14" spans="1:8" ht="15.6" x14ac:dyDescent="0.3">
      <c r="A14" s="118"/>
      <c r="B14" s="158" t="s">
        <v>203</v>
      </c>
      <c r="C14" s="155" t="s">
        <v>194</v>
      </c>
      <c r="D14" s="156">
        <v>12</v>
      </c>
      <c r="E14" s="116"/>
      <c r="F14" s="119"/>
      <c r="G14" s="231">
        <f t="shared" si="0"/>
        <v>0</v>
      </c>
      <c r="H14" s="231"/>
    </row>
    <row r="15" spans="1:8" ht="15.6" x14ac:dyDescent="0.3">
      <c r="A15" s="118"/>
      <c r="B15" s="158" t="s">
        <v>204</v>
      </c>
      <c r="C15" s="155" t="s">
        <v>194</v>
      </c>
      <c r="D15" s="156">
        <v>13</v>
      </c>
      <c r="E15" s="116"/>
      <c r="F15" s="119"/>
      <c r="G15" s="231">
        <f t="shared" si="0"/>
        <v>0</v>
      </c>
      <c r="H15" s="231"/>
    </row>
    <row r="16" spans="1:8" ht="15.6" x14ac:dyDescent="0.3">
      <c r="A16" s="118"/>
      <c r="B16" s="158" t="s">
        <v>205</v>
      </c>
      <c r="C16" s="155" t="s">
        <v>194</v>
      </c>
      <c r="D16" s="156">
        <v>18</v>
      </c>
      <c r="E16" s="116"/>
      <c r="F16" s="119"/>
      <c r="G16" s="231">
        <f t="shared" si="0"/>
        <v>0</v>
      </c>
      <c r="H16" s="231"/>
    </row>
    <row r="17" spans="1:8" ht="15.6" x14ac:dyDescent="0.3">
      <c r="A17" s="118"/>
      <c r="B17" s="158"/>
      <c r="C17" s="155"/>
      <c r="D17" s="156"/>
      <c r="E17" s="159"/>
      <c r="F17" s="119"/>
      <c r="G17" s="231"/>
      <c r="H17" s="231"/>
    </row>
    <row r="18" spans="1:8" ht="15.6" x14ac:dyDescent="0.3">
      <c r="A18" s="177"/>
      <c r="B18" s="158" t="s">
        <v>206</v>
      </c>
      <c r="C18" s="155" t="s">
        <v>194</v>
      </c>
      <c r="D18" s="156">
        <v>14</v>
      </c>
      <c r="E18" s="178"/>
      <c r="F18" s="179"/>
      <c r="G18" s="231">
        <f>D18*E18</f>
        <v>0</v>
      </c>
      <c r="H18" s="231"/>
    </row>
    <row r="19" spans="1:8" ht="15.6" x14ac:dyDescent="0.3">
      <c r="A19" s="177"/>
      <c r="B19" s="158" t="s">
        <v>207</v>
      </c>
      <c r="C19" s="155" t="s">
        <v>194</v>
      </c>
      <c r="D19" s="156">
        <v>24</v>
      </c>
      <c r="E19" s="178"/>
      <c r="F19" s="179"/>
      <c r="G19" s="231">
        <f>D19*E19</f>
        <v>0</v>
      </c>
      <c r="H19" s="231"/>
    </row>
    <row r="20" spans="1:8" ht="18.600000000000001" thickBot="1" x14ac:dyDescent="0.4">
      <c r="A20" s="120" t="s">
        <v>170</v>
      </c>
      <c r="B20" s="121"/>
      <c r="C20" s="155"/>
      <c r="D20" s="123"/>
      <c r="E20" s="121">
        <f>SUM(E3:E19)</f>
        <v>0</v>
      </c>
      <c r="F20" s="122"/>
      <c r="G20" s="235">
        <f>SUM(G3:H19)</f>
        <v>0</v>
      </c>
      <c r="H20" s="236"/>
    </row>
    <row r="21" spans="1:8" ht="18.600000000000001" thickBot="1" x14ac:dyDescent="0.4">
      <c r="C21" s="122"/>
    </row>
    <row r="22" spans="1:8" ht="18" x14ac:dyDescent="0.35">
      <c r="D22" s="131" t="str">
        <f>IF(MOD(E20,6)=0, "","INSERIRE UN NUMERO DI BOTTIGLIE MULTIPLO DI 6")</f>
        <v/>
      </c>
    </row>
    <row r="23" spans="1:8" ht="18" x14ac:dyDescent="0.35">
      <c r="B23" s="129" t="s">
        <v>119</v>
      </c>
      <c r="C23" s="130">
        <f>E20/6</f>
        <v>0</v>
      </c>
    </row>
  </sheetData>
  <sheetProtection algorithmName="SHA-512" hashValue="gbU2axUKAixKUdAojQWH/0Grk+lp7WmQ26pu1kMaFJfTw2OqIh3PGOmL8Q2GS39xg831OoxIrPLGDkU9jFkpqg==" saltValue="TLm8SY9SEimxGmV+sHgk9A==" spinCount="100000" sheet="1"/>
  <protectedRanges>
    <protectedRange sqref="E3:E19" name="Intervallo1"/>
  </protectedRanges>
  <mergeCells count="20">
    <mergeCell ref="G16:H16"/>
    <mergeCell ref="G17:H17"/>
    <mergeCell ref="G20:H20"/>
    <mergeCell ref="G18:H18"/>
    <mergeCell ref="G19:H19"/>
    <mergeCell ref="G11:H11"/>
    <mergeCell ref="G12:H12"/>
    <mergeCell ref="G13:H13"/>
    <mergeCell ref="G14:H14"/>
    <mergeCell ref="G15:H15"/>
    <mergeCell ref="C1:H1"/>
    <mergeCell ref="G7:H7"/>
    <mergeCell ref="G8:H8"/>
    <mergeCell ref="G9:H9"/>
    <mergeCell ref="G10:H10"/>
    <mergeCell ref="G2:H2"/>
    <mergeCell ref="G3:H3"/>
    <mergeCell ref="G4:H4"/>
    <mergeCell ref="G5:H5"/>
    <mergeCell ref="G6:H6"/>
  </mergeCells>
  <pageMargins left="0.7" right="0.7" top="0.75" bottom="0.75" header="0.3" footer="0.3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oglio3"/>
  <dimension ref="A1:H29"/>
  <sheetViews>
    <sheetView topLeftCell="A16" zoomScale="84" zoomScaleNormal="84" workbookViewId="0">
      <selection activeCell="E16" sqref="E16"/>
    </sheetView>
  </sheetViews>
  <sheetFormatPr defaultRowHeight="14.4" x14ac:dyDescent="0.3"/>
  <cols>
    <col min="1" max="1" width="15.88671875" bestFit="1" customWidth="1"/>
    <col min="2" max="2" width="58.88671875" bestFit="1" customWidth="1"/>
    <col min="3" max="3" width="13.5546875" bestFit="1" customWidth="1"/>
    <col min="4" max="4" width="11.44140625" bestFit="1" customWidth="1"/>
    <col min="5" max="5" width="9" bestFit="1" customWidth="1"/>
    <col min="6" max="6" width="13.44140625" customWidth="1"/>
  </cols>
  <sheetData>
    <row r="1" spans="1:8" ht="33.9" customHeight="1" thickBot="1" x14ac:dyDescent="0.45">
      <c r="A1" s="133" t="s">
        <v>89</v>
      </c>
      <c r="B1" s="134">
        <f>Natale2023!B4</f>
        <v>0</v>
      </c>
      <c r="C1" s="135"/>
      <c r="D1" s="136"/>
      <c r="E1" s="137"/>
      <c r="F1" s="135"/>
    </row>
    <row r="2" spans="1:8" ht="71.400000000000006" thickBot="1" x14ac:dyDescent="0.45">
      <c r="A2" s="138"/>
      <c r="B2" s="139" t="s">
        <v>111</v>
      </c>
      <c r="C2" s="167" t="s">
        <v>144</v>
      </c>
      <c r="D2" s="140" t="s">
        <v>90</v>
      </c>
      <c r="E2" s="141" t="s">
        <v>91</v>
      </c>
      <c r="F2" s="142" t="s">
        <v>92</v>
      </c>
    </row>
    <row r="3" spans="1:8" ht="18.600000000000001" thickBot="1" x14ac:dyDescent="0.35">
      <c r="A3" s="137"/>
      <c r="B3" s="184" t="s">
        <v>93</v>
      </c>
      <c r="C3" s="185" t="s">
        <v>139</v>
      </c>
      <c r="D3" s="186">
        <v>6</v>
      </c>
      <c r="E3" s="170"/>
      <c r="F3" s="143">
        <f t="shared" ref="F3:F13" si="0">D3*E3</f>
        <v>0</v>
      </c>
      <c r="H3" t="s">
        <v>143</v>
      </c>
    </row>
    <row r="4" spans="1:8" ht="18.600000000000001" thickBot="1" x14ac:dyDescent="0.35">
      <c r="A4" s="137"/>
      <c r="B4" s="184" t="s">
        <v>94</v>
      </c>
      <c r="C4" s="185" t="s">
        <v>139</v>
      </c>
      <c r="D4" s="186">
        <v>6</v>
      </c>
      <c r="E4" s="170"/>
      <c r="F4" s="143">
        <f t="shared" si="0"/>
        <v>0</v>
      </c>
      <c r="H4" t="s">
        <v>141</v>
      </c>
    </row>
    <row r="5" spans="1:8" ht="18.600000000000001" thickBot="1" x14ac:dyDescent="0.35">
      <c r="A5" s="137"/>
      <c r="B5" s="184" t="s">
        <v>95</v>
      </c>
      <c r="C5" s="185" t="s">
        <v>139</v>
      </c>
      <c r="D5" s="186">
        <v>7</v>
      </c>
      <c r="E5" s="170"/>
      <c r="F5" s="143">
        <f t="shared" si="0"/>
        <v>0</v>
      </c>
    </row>
    <row r="6" spans="1:8" ht="18.600000000000001" thickBot="1" x14ac:dyDescent="0.35">
      <c r="A6" s="137"/>
      <c r="B6" s="184" t="s">
        <v>96</v>
      </c>
      <c r="C6" s="185" t="s">
        <v>139</v>
      </c>
      <c r="D6" s="186">
        <v>6</v>
      </c>
      <c r="E6" s="170"/>
      <c r="F6" s="143">
        <f t="shared" si="0"/>
        <v>0</v>
      </c>
    </row>
    <row r="7" spans="1:8" ht="18.600000000000001" thickBot="1" x14ac:dyDescent="0.35">
      <c r="A7" s="137"/>
      <c r="B7" s="184" t="s">
        <v>97</v>
      </c>
      <c r="C7" s="185" t="s">
        <v>140</v>
      </c>
      <c r="D7" s="186">
        <v>6</v>
      </c>
      <c r="E7" s="170"/>
      <c r="F7" s="143">
        <f t="shared" si="0"/>
        <v>0</v>
      </c>
      <c r="H7" t="s">
        <v>142</v>
      </c>
    </row>
    <row r="8" spans="1:8" ht="18.600000000000001" thickBot="1" x14ac:dyDescent="0.35">
      <c r="A8" s="137"/>
      <c r="B8" s="184" t="s">
        <v>98</v>
      </c>
      <c r="C8" s="185" t="s">
        <v>140</v>
      </c>
      <c r="D8" s="186">
        <v>6</v>
      </c>
      <c r="E8" s="170"/>
      <c r="F8" s="143">
        <f t="shared" si="0"/>
        <v>0</v>
      </c>
    </row>
    <row r="9" spans="1:8" ht="18.600000000000001" thickBot="1" x14ac:dyDescent="0.35">
      <c r="A9" s="137"/>
      <c r="B9" s="184" t="s">
        <v>99</v>
      </c>
      <c r="C9" s="185" t="s">
        <v>140</v>
      </c>
      <c r="D9" s="186">
        <v>6</v>
      </c>
      <c r="E9" s="170"/>
      <c r="F9" s="143">
        <f t="shared" si="0"/>
        <v>0</v>
      </c>
    </row>
    <row r="10" spans="1:8" ht="18.600000000000001" thickBot="1" x14ac:dyDescent="0.35">
      <c r="A10" s="137"/>
      <c r="B10" s="184" t="s">
        <v>100</v>
      </c>
      <c r="C10" s="185" t="s">
        <v>140</v>
      </c>
      <c r="D10" s="186">
        <v>6</v>
      </c>
      <c r="E10" s="170"/>
      <c r="F10" s="143">
        <f t="shared" si="0"/>
        <v>0</v>
      </c>
    </row>
    <row r="11" spans="1:8" ht="18.600000000000001" thickBot="1" x14ac:dyDescent="0.35">
      <c r="A11" s="137"/>
      <c r="B11" s="187" t="s">
        <v>101</v>
      </c>
      <c r="C11" s="188" t="s">
        <v>140</v>
      </c>
      <c r="D11" s="189">
        <v>10</v>
      </c>
      <c r="E11" s="170"/>
      <c r="F11" s="143">
        <f t="shared" si="0"/>
        <v>0</v>
      </c>
    </row>
    <row r="12" spans="1:8" ht="18.600000000000001" thickBot="1" x14ac:dyDescent="0.35">
      <c r="A12" s="137"/>
      <c r="B12" s="190" t="s">
        <v>102</v>
      </c>
      <c r="C12" s="188" t="s">
        <v>140</v>
      </c>
      <c r="D12" s="189">
        <v>10</v>
      </c>
      <c r="E12" s="170"/>
      <c r="F12" s="143">
        <f t="shared" si="0"/>
        <v>0</v>
      </c>
    </row>
    <row r="13" spans="1:8" ht="18.600000000000001" thickBot="1" x14ac:dyDescent="0.35">
      <c r="A13" s="137"/>
      <c r="B13" s="187" t="s">
        <v>103</v>
      </c>
      <c r="C13" s="188" t="s">
        <v>139</v>
      </c>
      <c r="D13" s="189">
        <v>10</v>
      </c>
      <c r="E13" s="170"/>
      <c r="F13" s="143">
        <f t="shared" si="0"/>
        <v>0</v>
      </c>
    </row>
    <row r="14" spans="1:8" ht="18.600000000000001" thickBot="1" x14ac:dyDescent="0.35">
      <c r="A14" s="137"/>
      <c r="B14" s="144" t="s">
        <v>108</v>
      </c>
      <c r="C14" s="135"/>
      <c r="D14" s="136"/>
      <c r="E14" s="171"/>
      <c r="F14" s="143"/>
    </row>
    <row r="15" spans="1:8" ht="18.600000000000001" thickBot="1" x14ac:dyDescent="0.35">
      <c r="A15" s="137"/>
      <c r="B15" s="190" t="s">
        <v>104</v>
      </c>
      <c r="C15" s="188" t="s">
        <v>139</v>
      </c>
      <c r="D15" s="189">
        <v>6.5</v>
      </c>
      <c r="E15" s="170"/>
      <c r="F15" s="143">
        <f>D15*E15</f>
        <v>0</v>
      </c>
    </row>
    <row r="16" spans="1:8" ht="18.600000000000001" thickBot="1" x14ac:dyDescent="0.35">
      <c r="A16" s="137"/>
      <c r="B16" s="190" t="s">
        <v>105</v>
      </c>
      <c r="C16" s="188" t="s">
        <v>139</v>
      </c>
      <c r="D16" s="189">
        <v>6.5</v>
      </c>
      <c r="E16" s="170"/>
      <c r="F16" s="143">
        <f>D16*E16</f>
        <v>0</v>
      </c>
    </row>
    <row r="17" spans="1:6" ht="18.600000000000001" thickBot="1" x14ac:dyDescent="0.35">
      <c r="A17" s="137"/>
      <c r="B17" s="190" t="s">
        <v>106</v>
      </c>
      <c r="C17" s="188" t="s">
        <v>139</v>
      </c>
      <c r="D17" s="189">
        <v>6.5</v>
      </c>
      <c r="E17" s="170"/>
      <c r="F17" s="143">
        <f>D17*E17</f>
        <v>0</v>
      </c>
    </row>
    <row r="18" spans="1:6" ht="18.600000000000001" thickBot="1" x14ac:dyDescent="0.35">
      <c r="A18" s="137"/>
      <c r="B18" s="190" t="s">
        <v>107</v>
      </c>
      <c r="C18" s="188" t="s">
        <v>140</v>
      </c>
      <c r="D18" s="189">
        <v>6.5</v>
      </c>
      <c r="E18" s="170"/>
      <c r="F18" s="143">
        <f>D18*E18</f>
        <v>0</v>
      </c>
    </row>
    <row r="19" spans="1:6" ht="18.600000000000001" thickBot="1" x14ac:dyDescent="0.35">
      <c r="A19" s="137"/>
      <c r="B19" s="161"/>
      <c r="C19" s="162"/>
      <c r="D19" s="163"/>
      <c r="E19" s="170"/>
      <c r="F19" s="143"/>
    </row>
    <row r="20" spans="1:6" ht="18.600000000000001" thickBot="1" x14ac:dyDescent="0.35">
      <c r="A20" s="137"/>
      <c r="B20" s="144" t="s">
        <v>110</v>
      </c>
      <c r="C20" s="135"/>
      <c r="D20" s="136"/>
      <c r="E20" s="169"/>
      <c r="F20" s="143"/>
    </row>
    <row r="21" spans="1:6" ht="18.600000000000001" thickBot="1" x14ac:dyDescent="0.35">
      <c r="A21" s="137"/>
      <c r="B21" s="164" t="s">
        <v>109</v>
      </c>
      <c r="C21" s="165" t="s">
        <v>139</v>
      </c>
      <c r="D21" s="166">
        <v>8</v>
      </c>
      <c r="E21" s="168"/>
      <c r="F21" s="143">
        <f>D21*E21</f>
        <v>0</v>
      </c>
    </row>
    <row r="22" spans="1:6" ht="18.600000000000001" thickBot="1" x14ac:dyDescent="0.4">
      <c r="A22" s="145" t="s">
        <v>221</v>
      </c>
      <c r="B22" s="137"/>
      <c r="C22" s="135"/>
      <c r="D22" s="136"/>
      <c r="E22" s="145">
        <f>SUM(E3:E21)</f>
        <v>0</v>
      </c>
      <c r="F22" s="146">
        <f>SUM(F3:F21)</f>
        <v>0</v>
      </c>
    </row>
    <row r="23" spans="1:6" ht="15" thickBot="1" x14ac:dyDescent="0.35">
      <c r="A23" s="137"/>
      <c r="B23" s="137"/>
      <c r="C23" s="137"/>
      <c r="D23" s="137"/>
      <c r="E23" s="137"/>
      <c r="F23" s="137"/>
    </row>
    <row r="24" spans="1:6" ht="15" thickBot="1" x14ac:dyDescent="0.35">
      <c r="A24" s="137"/>
      <c r="B24" s="137"/>
      <c r="C24" s="137"/>
      <c r="D24" s="137"/>
      <c r="E24" s="137"/>
      <c r="F24" s="137"/>
    </row>
    <row r="25" spans="1:6" ht="18.600000000000001" thickBot="1" x14ac:dyDescent="0.4">
      <c r="A25" s="137"/>
      <c r="B25" s="145" t="s">
        <v>118</v>
      </c>
      <c r="C25" s="146">
        <f>E22/6</f>
        <v>0</v>
      </c>
      <c r="D25" s="147" t="str">
        <f>IF(MOD(E22,6)=0, "","INSERIRE UN NUMERO DI BOTTIGLIE MULTIPLO DI 6")</f>
        <v/>
      </c>
      <c r="E25" s="137"/>
      <c r="F25" s="137"/>
    </row>
    <row r="28" spans="1:6" ht="18.600000000000001" thickBot="1" x14ac:dyDescent="0.35">
      <c r="A28" s="160"/>
    </row>
    <row r="29" spans="1:6" ht="18.600000000000001" thickBot="1" x14ac:dyDescent="0.35">
      <c r="A29" s="160"/>
    </row>
  </sheetData>
  <sheetProtection algorithmName="SHA-512" hashValue="14+apM1h8M6M+nvTNmzrWV19IlLYzVMWppUn+SyfbCbtvdE83EOKNSaN6qxtxBWdg0sopRAcEq5HMVlT8mmnug==" saltValue="VIAcEqcd9t4jb9M2+cwnag==" spinCount="100000" sheet="1"/>
  <protectedRanges>
    <protectedRange sqref="E3:E21" name="Intervallo2"/>
  </protectedRanges>
  <pageMargins left="0.7" right="0.7" top="0.75" bottom="0.75" header="0.3" footer="0.3"/>
  <pageSetup paperSize="9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6</vt:i4>
      </vt:variant>
    </vt:vector>
  </HeadingPairs>
  <TitlesOfParts>
    <vt:vector size="9" baseType="lpstr">
      <vt:lpstr>Natale2023</vt:lpstr>
      <vt:lpstr>Bellaveder</vt:lpstr>
      <vt:lpstr>CA' DEI FAGGI</vt:lpstr>
      <vt:lpstr>Bellaveder!Area_stampa</vt:lpstr>
      <vt:lpstr>'CA'' DEI FAGGI'!Area_stampa</vt:lpstr>
      <vt:lpstr>Natale2023!Area_stampa</vt:lpstr>
      <vt:lpstr>Natale2023!Titoli_stampa</vt:lpstr>
      <vt:lpstr>Natale2023!Z_C24A96D8_ACC0_4120_A0BF_809CF878EA43__wvu_Cols</vt:lpstr>
      <vt:lpstr>Natale2023!Z_C24A96D8_ACC0_4120_A0BF_809CF878EA43__wvu_PrintArea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ghiaia</dc:creator>
  <cp:lastModifiedBy>gianluigi montini</cp:lastModifiedBy>
  <cp:lastPrinted>2022-10-23T07:36:16Z</cp:lastPrinted>
  <dcterms:created xsi:type="dcterms:W3CDTF">2019-10-13T07:06:33Z</dcterms:created>
  <dcterms:modified xsi:type="dcterms:W3CDTF">2023-10-30T10:43:22Z</dcterms:modified>
</cp:coreProperties>
</file>